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takakiosamu/Downloads/"/>
    </mc:Choice>
  </mc:AlternateContent>
  <xr:revisionPtr revIDLastSave="0" documentId="13_ncr:1_{AA6E5A98-543F-9B4E-9C81-6958C21EF8F0}" xr6:coauthVersionLast="47" xr6:coauthVersionMax="47" xr10:uidLastSave="{00000000-0000-0000-0000-000000000000}"/>
  <bookViews>
    <workbookView xWindow="1780" yWindow="500" windowWidth="13420" windowHeight="16640" tabRatio="706" xr2:uid="{00000000-000D-0000-FFFF-FFFF00000000}"/>
  </bookViews>
  <sheets>
    <sheet name="入力用" sheetId="10" r:id="rId1"/>
    <sheet name="（道吹連作業用）" sheetId="13" r:id="rId2"/>
    <sheet name="Sheet2" sheetId="8" r:id="rId3"/>
  </sheets>
  <definedNames>
    <definedName name="_xlnm.Print_Area" localSheetId="0">入力用!$A$1:$Q$43</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6" i="10" l="1"/>
  <c r="C18" i="10" l="1"/>
  <c r="C17" i="10"/>
  <c r="AB5" i="13"/>
  <c r="AC5" i="13" s="1"/>
  <c r="Z5" i="13"/>
  <c r="AA5" i="13" s="1"/>
  <c r="O21" i="10"/>
  <c r="X5" i="13" l="1"/>
  <c r="Y5" i="13" s="1"/>
  <c r="V5" i="13"/>
  <c r="W5" i="13" s="1"/>
  <c r="T5" i="13"/>
  <c r="U5" i="13" s="1"/>
  <c r="R5" i="13"/>
  <c r="S5" i="13" s="1"/>
  <c r="P5" i="13"/>
  <c r="Q5" i="13" s="1"/>
  <c r="B5" i="13" l="1"/>
  <c r="R2" i="13" s="1"/>
  <c r="O18" i="10" l="1"/>
  <c r="O17" i="10"/>
  <c r="O22" i="10"/>
  <c r="O20" i="10"/>
  <c r="O19" i="10"/>
  <c r="O16" i="10"/>
  <c r="AM5" i="13"/>
  <c r="AN5" i="13" s="1"/>
  <c r="AK5" i="13"/>
  <c r="AL5" i="13" s="1"/>
  <c r="AI5" i="13"/>
  <c r="AJ5" i="13" s="1"/>
  <c r="AG5" i="13"/>
  <c r="AH5" i="13" s="1"/>
  <c r="AE5" i="13"/>
  <c r="AF5" i="13" s="1"/>
  <c r="O31" i="10"/>
  <c r="O28" i="10"/>
  <c r="O27" i="10"/>
  <c r="O24" i="10"/>
  <c r="O30" i="10"/>
  <c r="O29" i="10"/>
  <c r="O26" i="10"/>
  <c r="O25" i="10"/>
  <c r="O15" i="10"/>
  <c r="O32" i="10" l="1"/>
  <c r="O23" i="10"/>
  <c r="O33" i="10" l="1"/>
  <c r="AD5" i="13"/>
  <c r="L5" i="13"/>
  <c r="AS5" i="13" l="1"/>
  <c r="AQ5" i="13"/>
  <c r="AO5" i="13"/>
  <c r="N5" i="13"/>
  <c r="AT5" i="13" l="1"/>
  <c r="AP5" i="13"/>
  <c r="O5" i="13"/>
  <c r="H5" i="13"/>
  <c r="G5" i="13"/>
  <c r="F5" i="13"/>
  <c r="E5" i="13"/>
  <c r="D5" i="13"/>
  <c r="A5" i="13"/>
  <c r="C5" i="13"/>
  <c r="AR5" i="13"/>
  <c r="S10" i="10" l="1"/>
  <c r="K5" i="13" s="1"/>
  <c r="S9" i="10"/>
  <c r="J5" i="13" s="1"/>
  <c r="S8" i="10"/>
  <c r="I5" i="13" s="1"/>
  <c r="M5" i="13" l="1"/>
  <c r="AU5" i="13" l="1"/>
  <c r="AV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7" authorId="0" shapeId="0" xr:uid="{D775AE84-17C5-6E41-81F8-B2446F225BE3}">
      <text>
        <r>
          <rPr>
            <b/>
            <sz val="10"/>
            <color rgb="FF000000"/>
            <rFont val="Yu Gothic UI"/>
          </rPr>
          <t>出演順を入力すると、前半後半が表示されます。</t>
        </r>
      </text>
    </comment>
  </commentList>
</comments>
</file>

<file path=xl/sharedStrings.xml><?xml version="1.0" encoding="utf-8"?>
<sst xmlns="http://schemas.openxmlformats.org/spreadsheetml/2006/main" count="250" uniqueCount="135">
  <si>
    <t>参加料</t>
    <rPh sb="0" eb="3">
      <t>サンカリョウ</t>
    </rPh>
    <phoneticPr fontId="1"/>
  </si>
  <si>
    <t>振込金額合計</t>
    <rPh sb="0" eb="6">
      <t>フリコミキンガクゴウケイ</t>
    </rPh>
    <phoneticPr fontId="1"/>
  </si>
  <si>
    <t>プログラム</t>
    <phoneticPr fontId="1"/>
  </si>
  <si>
    <t>円</t>
    <rPh sb="0" eb="1">
      <t>エン</t>
    </rPh>
    <phoneticPr fontId="1"/>
  </si>
  <si>
    <t>部門・編成毎参加料</t>
    <rPh sb="0" eb="2">
      <t>ブモン</t>
    </rPh>
    <rPh sb="3" eb="6">
      <t>ヘンセイゴト</t>
    </rPh>
    <rPh sb="6" eb="9">
      <t>サンカリョウ</t>
    </rPh>
    <phoneticPr fontId="1"/>
  </si>
  <si>
    <t>部</t>
    <rPh sb="0" eb="1">
      <t>ブ</t>
    </rPh>
    <phoneticPr fontId="1"/>
  </si>
  <si>
    <t>＊</t>
    <phoneticPr fontId="1"/>
  </si>
  <si>
    <t>バスドラム</t>
    <phoneticPr fontId="1"/>
  </si>
  <si>
    <t>チャイム</t>
    <phoneticPr fontId="1"/>
  </si>
  <si>
    <t>ピアノ</t>
    <phoneticPr fontId="1"/>
  </si>
  <si>
    <t>ティンパニ</t>
    <phoneticPr fontId="1"/>
  </si>
  <si>
    <t>【注意事項】</t>
    <rPh sb="1" eb="5">
      <t>チュウイジコウ</t>
    </rPh>
    <phoneticPr fontId="1"/>
  </si>
  <si>
    <t>ビーター、マレット等は各団体でご用意ください。</t>
    <phoneticPr fontId="1"/>
  </si>
  <si>
    <t>チューニングは各団体で行ってください。</t>
    <phoneticPr fontId="1"/>
  </si>
  <si>
    <t>できるだけチューニング時間が長くとれるよう貸し出す予定ですが、その頻度によってはステージ上に置いたままで貸し出すこともありますので、ご了承ください。</t>
    <phoneticPr fontId="1"/>
  </si>
  <si>
    <t>演奏終了後は直ちに各団体ごとに責任をもって借用した楽器を所定の場所へ返却してください。</t>
    <phoneticPr fontId="1"/>
  </si>
  <si>
    <t>部門</t>
    <rPh sb="0" eb="2">
      <t>ブモｎ</t>
    </rPh>
    <phoneticPr fontId="1"/>
  </si>
  <si>
    <t>申込部数【一部300円】</t>
    <rPh sb="0" eb="2">
      <t>モウシコミ</t>
    </rPh>
    <rPh sb="2" eb="4">
      <t>ブスウ</t>
    </rPh>
    <rPh sb="5" eb="7">
      <t>イチブ</t>
    </rPh>
    <rPh sb="10" eb="11">
      <t>エン</t>
    </rPh>
    <phoneticPr fontId="1"/>
  </si>
  <si>
    <t>人数</t>
    <rPh sb="0" eb="2">
      <t>ニンズウ</t>
    </rPh>
    <phoneticPr fontId="1"/>
  </si>
  <si>
    <t>名</t>
    <rPh sb="0" eb="1">
      <t>メイ</t>
    </rPh>
    <phoneticPr fontId="1"/>
  </si>
  <si>
    <t>出演順</t>
    <rPh sb="0" eb="2">
      <t>シュツエンジュン</t>
    </rPh>
    <phoneticPr fontId="1"/>
  </si>
  <si>
    <t>台</t>
    <rPh sb="0" eb="1">
      <t>ダイ</t>
    </rPh>
    <phoneticPr fontId="1"/>
  </si>
  <si>
    <t>円①</t>
    <rPh sb="0" eb="1">
      <t>エン</t>
    </rPh>
    <phoneticPr fontId="1"/>
  </si>
  <si>
    <t>円③</t>
    <rPh sb="0" eb="1">
      <t>エン</t>
    </rPh>
    <phoneticPr fontId="1"/>
  </si>
  <si>
    <t>地区代表</t>
    <phoneticPr fontId="1"/>
  </si>
  <si>
    <t>函館</t>
    <rPh sb="0" eb="2">
      <t>ハコダテ</t>
    </rPh>
    <phoneticPr fontId="1"/>
  </si>
  <si>
    <t>日胆</t>
    <rPh sb="0" eb="2">
      <t>ニッタン</t>
    </rPh>
    <phoneticPr fontId="1"/>
  </si>
  <si>
    <t>札幌</t>
    <rPh sb="0" eb="2">
      <t>サッポロ</t>
    </rPh>
    <phoneticPr fontId="1"/>
  </si>
  <si>
    <t>空知</t>
    <rPh sb="0" eb="2">
      <t>ソラチ</t>
    </rPh>
    <phoneticPr fontId="1"/>
  </si>
  <si>
    <t>旭川</t>
    <rPh sb="0" eb="2">
      <t>アサヒカワ</t>
    </rPh>
    <phoneticPr fontId="1"/>
  </si>
  <si>
    <t>帯広</t>
    <rPh sb="0" eb="2">
      <t>オビヒロ</t>
    </rPh>
    <phoneticPr fontId="1"/>
  </si>
  <si>
    <t>釧路</t>
    <rPh sb="0" eb="2">
      <t>クシロ</t>
    </rPh>
    <phoneticPr fontId="1"/>
  </si>
  <si>
    <t>名寄</t>
    <rPh sb="0" eb="2">
      <t>ナヨロ</t>
    </rPh>
    <phoneticPr fontId="1"/>
  </si>
  <si>
    <t>留萌</t>
    <rPh sb="0" eb="2">
      <t>ルモイ</t>
    </rPh>
    <phoneticPr fontId="1"/>
  </si>
  <si>
    <t>稚内</t>
    <rPh sb="0" eb="2">
      <t>ワッカ</t>
    </rPh>
    <phoneticPr fontId="1"/>
  </si>
  <si>
    <t>北見</t>
    <rPh sb="0" eb="2">
      <t>キタミ</t>
    </rPh>
    <phoneticPr fontId="1"/>
  </si>
  <si>
    <t>（選択して下さい）</t>
    <rPh sb="0" eb="1">
      <t>センタクシ</t>
    </rPh>
    <phoneticPr fontId="1"/>
  </si>
  <si>
    <t>TEL</t>
    <phoneticPr fontId="1"/>
  </si>
  <si>
    <t>ー</t>
    <phoneticPr fontId="1"/>
  </si>
  <si>
    <t>FAX</t>
    <phoneticPr fontId="1"/>
  </si>
  <si>
    <t>連絡責任者</t>
    <rPh sb="0" eb="5">
      <t>レンラクセキニンシャダイヒョウシャシメイ</t>
    </rPh>
    <phoneticPr fontId="1"/>
  </si>
  <si>
    <t>ふりがな</t>
    <phoneticPr fontId="1"/>
  </si>
  <si>
    <t>氏名</t>
    <rPh sb="0" eb="2">
      <t>シメイ</t>
    </rPh>
    <phoneticPr fontId="1"/>
  </si>
  <si>
    <t>携帯</t>
    <rPh sb="0" eb="2">
      <t>ケイタイ</t>
    </rPh>
    <phoneticPr fontId="1"/>
  </si>
  <si>
    <t>前半</t>
    <rPh sb="0" eb="2">
      <t>ゼンハン</t>
    </rPh>
    <phoneticPr fontId="1"/>
  </si>
  <si>
    <t>後半</t>
    <rPh sb="0" eb="2">
      <t>コウハン</t>
    </rPh>
    <phoneticPr fontId="1"/>
  </si>
  <si>
    <t>貸出楽器</t>
    <rPh sb="0" eb="2">
      <t>カシダ</t>
    </rPh>
    <phoneticPr fontId="1"/>
  </si>
  <si>
    <t>貸出楽器小計</t>
    <rPh sb="0" eb="6">
      <t>カシダシガッキ</t>
    </rPh>
    <phoneticPr fontId="1"/>
  </si>
  <si>
    <t>番</t>
    <rPh sb="0" eb="1">
      <t>バン</t>
    </rPh>
    <phoneticPr fontId="1"/>
  </si>
  <si>
    <t>中学校の部Ｃ編成</t>
    <rPh sb="0" eb="2">
      <t>チュウガッコウ</t>
    </rPh>
    <phoneticPr fontId="1"/>
  </si>
  <si>
    <t>中学校の部Ｂ編成</t>
    <rPh sb="0" eb="2">
      <t>チュウガッコウ</t>
    </rPh>
    <phoneticPr fontId="1"/>
  </si>
  <si>
    <t>高等学校の部Ｂ編成</t>
    <rPh sb="0" eb="2">
      <t>コウトウガッコウノブ</t>
    </rPh>
    <phoneticPr fontId="1"/>
  </si>
  <si>
    <t>高等学校の部Ｃ編成</t>
    <rPh sb="0" eb="1">
      <t>コウトウガッコウノブ</t>
    </rPh>
    <phoneticPr fontId="1"/>
  </si>
  <si>
    <t>大学の部</t>
    <rPh sb="0" eb="2">
      <t>ダイガクノブ</t>
    </rPh>
    <phoneticPr fontId="1"/>
  </si>
  <si>
    <t>大学小編成の部</t>
    <rPh sb="0" eb="1">
      <t>ダイガク</t>
    </rPh>
    <phoneticPr fontId="1"/>
  </si>
  <si>
    <t>職場・一般の部</t>
    <rPh sb="0" eb="2">
      <t>ショクバ・イッパン</t>
    </rPh>
    <phoneticPr fontId="1"/>
  </si>
  <si>
    <t>職場・一般小編成の部</t>
    <rPh sb="0" eb="1">
      <t>ショク</t>
    </rPh>
    <phoneticPr fontId="1"/>
  </si>
  <si>
    <t>部門</t>
    <rPh sb="0" eb="2">
      <t>ブモンｎ</t>
    </rPh>
    <phoneticPr fontId="1"/>
  </si>
  <si>
    <t>団体名</t>
    <rPh sb="0" eb="2">
      <t>ダンタイメイ</t>
    </rPh>
    <phoneticPr fontId="1"/>
  </si>
  <si>
    <t>連絡責任者</t>
    <rPh sb="0" eb="2">
      <t>レンラク</t>
    </rPh>
    <phoneticPr fontId="1"/>
  </si>
  <si>
    <t>参加料</t>
    <rPh sb="0" eb="2">
      <t>サンカリョウ</t>
    </rPh>
    <phoneticPr fontId="1"/>
  </si>
  <si>
    <t>部数</t>
    <rPh sb="0" eb="2">
      <t>ブスウ</t>
    </rPh>
    <phoneticPr fontId="1"/>
  </si>
  <si>
    <t>台数</t>
  </si>
  <si>
    <t>台数</t>
    <rPh sb="0" eb="2">
      <t>ダイスウ</t>
    </rPh>
    <phoneticPr fontId="1"/>
  </si>
  <si>
    <t>高等学校の部Ａ編成</t>
    <rPh sb="0" eb="2">
      <t>コウトウガッコウノブ</t>
    </rPh>
    <phoneticPr fontId="1"/>
  </si>
  <si>
    <t>小計</t>
    <rPh sb="0" eb="2">
      <t>ショウ</t>
    </rPh>
    <phoneticPr fontId="1"/>
  </si>
  <si>
    <t>団体名</t>
    <rPh sb="0" eb="3">
      <t>ダンタイ</t>
    </rPh>
    <phoneticPr fontId="1"/>
  </si>
  <si>
    <t>合計</t>
    <rPh sb="0" eb="2">
      <t>ゴウケイ</t>
    </rPh>
    <phoneticPr fontId="1"/>
  </si>
  <si>
    <t>金額</t>
  </si>
  <si>
    <t>地区</t>
    <rPh sb="0" eb="2">
      <t>チク</t>
    </rPh>
    <phoneticPr fontId="1"/>
  </si>
  <si>
    <t>順</t>
    <phoneticPr fontId="1"/>
  </si>
  <si>
    <t>バスドラム</t>
    <phoneticPr fontId="1"/>
  </si>
  <si>
    <t>円</t>
    <phoneticPr fontId="1"/>
  </si>
  <si>
    <t>チャイム</t>
    <phoneticPr fontId="1"/>
  </si>
  <si>
    <t>　</t>
    <phoneticPr fontId="1"/>
  </si>
  <si>
    <t>連絡責任者
ふりがな</t>
    <phoneticPr fontId="1"/>
  </si>
  <si>
    <t>金額</t>
    <phoneticPr fontId="1"/>
  </si>
  <si>
    <t>中学校の部Ａ編成</t>
    <rPh sb="0" eb="3">
      <t xml:space="preserve">チュウガッコウノブ </t>
    </rPh>
    <phoneticPr fontId="1"/>
  </si>
  <si>
    <t>高等学校の部Ａ編成</t>
    <rPh sb="0" eb="2">
      <t xml:space="preserve">コウトウ </t>
    </rPh>
    <rPh sb="2" eb="4">
      <t xml:space="preserve">チュウガッコウノブ </t>
    </rPh>
    <phoneticPr fontId="1"/>
  </si>
  <si>
    <t>小学生の部</t>
    <rPh sb="0" eb="2">
      <t>ショウガッコウ</t>
    </rPh>
    <rPh sb="2" eb="3">
      <t xml:space="preserve">セイ </t>
    </rPh>
    <phoneticPr fontId="1"/>
  </si>
  <si>
    <t>タムタム（銅鑼）</t>
    <rPh sb="5" eb="7">
      <t xml:space="preserve">ドラ </t>
    </rPh>
    <phoneticPr fontId="1"/>
  </si>
  <si>
    <t>円②</t>
    <rPh sb="0" eb="1">
      <t>エン</t>
    </rPh>
    <phoneticPr fontId="1"/>
  </si>
  <si>
    <t>北見</t>
    <rPh sb="0" eb="2">
      <t xml:space="preserve">キタミ </t>
    </rPh>
    <phoneticPr fontId="1"/>
  </si>
  <si>
    <t>名寄</t>
    <rPh sb="0" eb="2">
      <t xml:space="preserve">ナヨロ </t>
    </rPh>
    <phoneticPr fontId="1"/>
  </si>
  <si>
    <t>稚内</t>
    <rPh sb="0" eb="2">
      <t xml:space="preserve">ワッカナイ </t>
    </rPh>
    <phoneticPr fontId="1"/>
  </si>
  <si>
    <t>ヤマハ(CH500) 1oct1/2（20音）【2,000円】※１台まで</t>
    <rPh sb="10" eb="36">
      <t>オン</t>
    </rPh>
    <phoneticPr fontId="1"/>
  </si>
  <si>
    <t>当日のキャンセルにつきましては、使用料の返金はいたしかねますのでご了承ください。</t>
    <rPh sb="0" eb="2">
      <t xml:space="preserve">トウジツノキャンセルニツキマシエハ </t>
    </rPh>
    <rPh sb="16" eb="19">
      <t xml:space="preserve">シヨウリョウノ </t>
    </rPh>
    <rPh sb="20" eb="22">
      <t xml:space="preserve">ヘンキンハ </t>
    </rPh>
    <phoneticPr fontId="1"/>
  </si>
  <si>
    <t>【道吹連事務所 E-mail：hbaentry@xrj.biglobe.ne.jp】</t>
    <rPh sb="0" eb="1">
      <t>ドウスイレンジムショ</t>
    </rPh>
    <phoneticPr fontId="1"/>
  </si>
  <si>
    <t>連絡先メールアドレス</t>
    <rPh sb="0" eb="1">
      <t xml:space="preserve">レンラクサキ </t>
    </rPh>
    <phoneticPr fontId="1"/>
  </si>
  <si>
    <t>メールアドレス</t>
    <phoneticPr fontId="1"/>
  </si>
  <si>
    <t>ヤマハ フルコン 442Hz【5,000円】※１台まで</t>
    <phoneticPr fontId="1"/>
  </si>
  <si>
    <t>KMK 36″ 【1,000円】※１台まで</t>
    <phoneticPr fontId="1"/>
  </si>
  <si>
    <t>貸出楽器</t>
    <phoneticPr fontId="1"/>
  </si>
  <si>
    <r>
      <t>Timpの26”の音域は</t>
    </r>
    <r>
      <rPr>
        <b/>
        <sz val="9"/>
        <color theme="1"/>
        <rFont val="ＭＳ ゴシック"/>
        <family val="3"/>
        <charset val="128"/>
      </rPr>
      <t>A-E</t>
    </r>
    <r>
      <rPr>
        <sz val="9"/>
        <color theme="1"/>
        <rFont val="メイリオ"/>
        <family val="2"/>
        <charset val="128"/>
      </rPr>
      <t>です。Fが出ませんので注意して借用してください。</t>
    </r>
    <rPh sb="9" eb="11">
      <t>オンイキ</t>
    </rPh>
    <rPh sb="20" eb="21">
      <t>デ</t>
    </rPh>
    <rPh sb="26" eb="28">
      <t>チュウイ</t>
    </rPh>
    <rPh sb="30" eb="32">
      <t>シャクヨウ</t>
    </rPh>
    <phoneticPr fontId="1"/>
  </si>
  <si>
    <t>ヤマハ(CB9036、ヘッドasprSL-CBHグランドール仕様) 36″【1,000円】※１台まで</t>
    <rPh sb="30" eb="32">
      <t>シヨウ</t>
    </rPh>
    <phoneticPr fontId="1"/>
  </si>
  <si>
    <t>ヤマハ(Tp7323R) 23″ 音域C-G（ヘッドasprLC仕様）【1台1,000円】※１台まで</t>
    <rPh sb="17" eb="19">
      <t>オンイキ</t>
    </rPh>
    <rPh sb="32" eb="34">
      <t>シヨウ</t>
    </rPh>
    <phoneticPr fontId="1"/>
  </si>
  <si>
    <t>ヤマハ(Tp7326R) 26″音域A-E（ヘッドasprLC仕様）【1台1,000円】※１台まで</t>
    <rPh sb="16" eb="18">
      <t>オンイキ</t>
    </rPh>
    <phoneticPr fontId="1"/>
  </si>
  <si>
    <t>ヤマハ(Tp7329R) 29″音域F-C（ヘッドasprLC仕様）【1台1,000円】※１台まで</t>
    <rPh sb="16" eb="18">
      <t>オンイキ</t>
    </rPh>
    <phoneticPr fontId="1"/>
  </si>
  <si>
    <t>ヤマハ(Tp7332R) 32″音域D-A（ヘッドasprLC仕様）【1台1,000円】※１台まで</t>
    <rPh sb="16" eb="18">
      <t>オンイキ</t>
    </rPh>
    <phoneticPr fontId="1"/>
  </si>
  <si>
    <t>【入場券・参加料・プログラム・貸出楽器】</t>
    <rPh sb="0" eb="1">
      <t>サンカリョウ</t>
    </rPh>
    <rPh sb="1" eb="4">
      <t>ニュウジョウケン</t>
    </rPh>
    <phoneticPr fontId="1"/>
  </si>
  <si>
    <t>タムタム</t>
    <phoneticPr fontId="1"/>
  </si>
  <si>
    <t>前売券</t>
    <rPh sb="0" eb="3">
      <t>マエウリケン</t>
    </rPh>
    <phoneticPr fontId="1"/>
  </si>
  <si>
    <t>枚</t>
    <rPh sb="0" eb="1">
      <t>マイ</t>
    </rPh>
    <phoneticPr fontId="1"/>
  </si>
  <si>
    <t>小学校の部</t>
    <rPh sb="0" eb="2">
      <t>ショウガッコウ</t>
    </rPh>
    <phoneticPr fontId="1"/>
  </si>
  <si>
    <t>前売券小計</t>
    <phoneticPr fontId="1"/>
  </si>
  <si>
    <t>高C【1,700円】</t>
    <rPh sb="8" eb="9">
      <t>エン</t>
    </rPh>
    <phoneticPr fontId="1"/>
  </si>
  <si>
    <t>中CB【2,500円】</t>
    <rPh sb="4" eb="10">
      <t>2000エン</t>
    </rPh>
    <phoneticPr fontId="1"/>
  </si>
  <si>
    <t>高B・大（小）【1,700円】</t>
    <rPh sb="5" eb="6">
      <t>ショウ</t>
    </rPh>
    <phoneticPr fontId="1"/>
  </si>
  <si>
    <t>小・職一（小）・大・職一【2,500円】</t>
    <rPh sb="2" eb="3">
      <t>ショク</t>
    </rPh>
    <rPh sb="5" eb="6">
      <t>ショウ</t>
    </rPh>
    <rPh sb="13" eb="19">
      <t>2000エン</t>
    </rPh>
    <phoneticPr fontId="1"/>
  </si>
  <si>
    <t>円④</t>
    <rPh sb="0" eb="1">
      <t>エン</t>
    </rPh>
    <phoneticPr fontId="1"/>
  </si>
  <si>
    <t>①＋②＋③＋④</t>
    <phoneticPr fontId="1"/>
  </si>
  <si>
    <t>前売券</t>
    <rPh sb="0" eb="2">
      <t>マエウリケン</t>
    </rPh>
    <phoneticPr fontId="1"/>
  </si>
  <si>
    <t>枚数</t>
    <rPh sb="0" eb="2">
      <t>マイスウ</t>
    </rPh>
    <phoneticPr fontId="1"/>
  </si>
  <si>
    <t>Ｓ席</t>
    <rPh sb="0" eb="1">
      <t>セキ</t>
    </rPh>
    <phoneticPr fontId="1"/>
  </si>
  <si>
    <t>Ａ席</t>
    <rPh sb="0" eb="1">
      <t>セキ</t>
    </rPh>
    <phoneticPr fontId="1"/>
  </si>
  <si>
    <t>前後</t>
    <rPh sb="0" eb="2">
      <t xml:space="preserve">ゼンゴ </t>
    </rPh>
    <phoneticPr fontId="1"/>
  </si>
  <si>
    <t>楽器搬入後、舞台裏（オーケストラホワイエ）ラウンジにいる打楽器係まで来てください。貸出開始時間等をお知らせします。</t>
    <rPh sb="0" eb="4">
      <t xml:space="preserve">ガッキハンニュウ </t>
    </rPh>
    <phoneticPr fontId="1"/>
  </si>
  <si>
    <r>
      <t>第68回北海道吹奏楽コンクール　各種申込書</t>
    </r>
    <r>
      <rPr>
        <b/>
        <sz val="14"/>
        <color theme="1"/>
        <rFont val="メイリオ"/>
        <family val="2"/>
        <charset val="128"/>
      </rPr>
      <t>（</t>
    </r>
    <r>
      <rPr>
        <b/>
        <sz val="14"/>
        <color rgb="FFFF0000"/>
        <rFont val="メイリオ"/>
        <family val="2"/>
        <charset val="128"/>
      </rPr>
      <t>高等学校の部Ａ編成専用</t>
    </r>
    <r>
      <rPr>
        <b/>
        <sz val="14"/>
        <color theme="1"/>
        <rFont val="メイリオ"/>
        <family val="2"/>
        <charset val="128"/>
      </rPr>
      <t>）</t>
    </r>
    <rPh sb="0" eb="1">
      <t>ダイ６４カイホッカイドウスイソウガクコンクール</t>
    </rPh>
    <rPh sb="31" eb="33">
      <t xml:space="preserve">センヨウ </t>
    </rPh>
    <phoneticPr fontId="1"/>
  </si>
  <si>
    <t>ファイルに団体名（学校名）をつけてメールで提出して下さい。【提出期日：８月16日（水）】</t>
    <rPh sb="0" eb="3">
      <t>ガッコウメイヲ</t>
    </rPh>
    <rPh sb="41" eb="42">
      <t xml:space="preserve">スイ </t>
    </rPh>
    <phoneticPr fontId="1"/>
  </si>
  <si>
    <t>8/31㈭午前</t>
    <rPh sb="0" eb="7">
      <t>モクゴゼン</t>
    </rPh>
    <phoneticPr fontId="1"/>
  </si>
  <si>
    <t>9/1㈮</t>
    <rPh sb="1" eb="4">
      <t>キン</t>
    </rPh>
    <phoneticPr fontId="1"/>
  </si>
  <si>
    <t>9/2㈯午前</t>
    <rPh sb="1" eb="6">
      <t>ドゴゼン</t>
    </rPh>
    <phoneticPr fontId="1"/>
  </si>
  <si>
    <t>9/2㈯午後</t>
    <rPh sb="1" eb="4">
      <t>ドゴゼン</t>
    </rPh>
    <rPh sb="4" eb="6">
      <t xml:space="preserve">ゴゴ </t>
    </rPh>
    <phoneticPr fontId="1"/>
  </si>
  <si>
    <t>9/3㈰</t>
    <rPh sb="1" eb="4">
      <t>ニチ</t>
    </rPh>
    <phoneticPr fontId="1"/>
  </si>
  <si>
    <t>中A【2,500円】</t>
    <rPh sb="0" eb="1">
      <t xml:space="preserve">チュウ </t>
    </rPh>
    <rPh sb="3" eb="9">
      <t>2000エン</t>
    </rPh>
    <phoneticPr fontId="1"/>
  </si>
  <si>
    <t>8/31㈭午前</t>
    <rPh sb="0" eb="2">
      <t>ゴゼン</t>
    </rPh>
    <phoneticPr fontId="1"/>
  </si>
  <si>
    <t>9/1㈮</t>
    <phoneticPr fontId="1"/>
  </si>
  <si>
    <t>9/2㈯午前</t>
    <phoneticPr fontId="1"/>
  </si>
  <si>
    <t>9/2㈯午後</t>
    <rPh sb="4" eb="6">
      <t xml:space="preserve">ゴゴ </t>
    </rPh>
    <phoneticPr fontId="1"/>
  </si>
  <si>
    <t>9/3㈰</t>
    <phoneticPr fontId="1"/>
  </si>
  <si>
    <t>前半・後半</t>
    <rPh sb="0" eb="2">
      <t xml:space="preserve">ゼンハン </t>
    </rPh>
    <rPh sb="3" eb="5">
      <t xml:space="preserve">コウハン </t>
    </rPh>
    <phoneticPr fontId="1"/>
  </si>
  <si>
    <t>前半</t>
    <rPh sb="0" eb="2">
      <t xml:space="preserve">ゼンハン </t>
    </rPh>
    <phoneticPr fontId="1"/>
  </si>
  <si>
    <t>後半</t>
    <rPh sb="0" eb="2">
      <t xml:space="preserve">コウハン </t>
    </rPh>
    <phoneticPr fontId="1"/>
  </si>
  <si>
    <t>高A 指定S席【2,500円】</t>
    <rPh sb="0" eb="1">
      <t xml:space="preserve">コウコウ </t>
    </rPh>
    <rPh sb="3" eb="5">
      <t xml:space="preserve">シテイ </t>
    </rPh>
    <rPh sb="6" eb="7">
      <t xml:space="preserve">セキ </t>
    </rPh>
    <rPh sb="13" eb="14">
      <t xml:space="preserve">エン </t>
    </rPh>
    <phoneticPr fontId="1"/>
  </si>
  <si>
    <t>高A 指定A席【2,200円】</t>
    <rPh sb="0" eb="1">
      <t xml:space="preserve">コウ </t>
    </rPh>
    <rPh sb="3" eb="5">
      <t xml:space="preserve">シテイ </t>
    </rPh>
    <rPh sb="6" eb="7">
      <t xml:space="preserve">セキ </t>
    </rPh>
    <rPh sb="13" eb="14">
      <t xml:space="preserve">エン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</si>
</sst>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color theme="1"/>
      <name val="小塚ゴシック Pro L"/>
      <family val="2"/>
      <charset val="128"/>
    </font>
    <font>
      <sz val="6"/>
      <name val="小塚ゴシック Pro L"/>
      <family val="2"/>
      <charset val="128"/>
    </font>
    <font>
      <sz val="10"/>
      <color theme="1"/>
      <name val="メイリオ"/>
      <family val="2"/>
      <charset val="128"/>
    </font>
    <font>
      <sz val="18"/>
      <color theme="1"/>
      <name val="メイリオ"/>
      <family val="2"/>
      <charset val="128"/>
    </font>
    <font>
      <sz val="12"/>
      <color theme="1"/>
      <name val="メイリオ"/>
      <family val="2"/>
      <charset val="128"/>
    </font>
    <font>
      <u/>
      <sz val="10"/>
      <color theme="10"/>
      <name val="小塚ゴシック Pro L"/>
      <family val="2"/>
      <charset val="128"/>
    </font>
    <font>
      <u/>
      <sz val="10"/>
      <color theme="11"/>
      <name val="小塚ゴシック Pro L"/>
      <family val="2"/>
      <charset val="128"/>
    </font>
    <font>
      <sz val="9"/>
      <color theme="1"/>
      <name val="メイリオ"/>
      <family val="2"/>
      <charset val="128"/>
    </font>
    <font>
      <sz val="10"/>
      <color theme="1"/>
      <name val="小塚ゴシック Pro L"/>
      <family val="2"/>
      <charset val="128"/>
    </font>
    <font>
      <sz val="6"/>
      <color theme="1"/>
      <name val="メイリオ"/>
      <family val="2"/>
      <charset val="128"/>
    </font>
    <font>
      <sz val="10"/>
      <color theme="1"/>
      <name val="游ゴシック Regular"/>
      <charset val="128"/>
    </font>
    <font>
      <sz val="12"/>
      <color theme="1"/>
      <name val="游ゴシック Regular"/>
      <charset val="128"/>
    </font>
    <font>
      <sz val="14"/>
      <color theme="1"/>
      <name val="メイリオ"/>
      <family val="3"/>
      <charset val="128"/>
    </font>
    <font>
      <sz val="11"/>
      <color rgb="FFFF0000"/>
      <name val="メイリオ"/>
      <family val="3"/>
      <charset val="128"/>
    </font>
    <font>
      <b/>
      <sz val="11"/>
      <color rgb="FFFF0000"/>
      <name val="メイリオ"/>
      <family val="3"/>
      <charset val="128"/>
    </font>
    <font>
      <sz val="10"/>
      <color rgb="FFFF0000"/>
      <name val="メイリオ"/>
      <family val="3"/>
      <charset val="128"/>
    </font>
    <font>
      <b/>
      <sz val="10"/>
      <color rgb="FFFF0000"/>
      <name val="メイリオ"/>
      <family val="3"/>
      <charset val="128"/>
    </font>
    <font>
      <sz val="12"/>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
      <sz val="6"/>
      <color theme="1"/>
      <name val="メイリオ"/>
      <family val="3"/>
      <charset val="128"/>
    </font>
    <font>
      <b/>
      <sz val="8"/>
      <color theme="1"/>
      <name val="メイリオ"/>
      <family val="3"/>
      <charset val="128"/>
    </font>
    <font>
      <b/>
      <sz val="16"/>
      <color theme="1"/>
      <name val="メイリオ"/>
      <family val="3"/>
      <charset val="128"/>
    </font>
    <font>
      <sz val="10"/>
      <color rgb="FF000000"/>
      <name val="メイリオ"/>
      <family val="3"/>
      <charset val="128"/>
    </font>
    <font>
      <b/>
      <sz val="10"/>
      <color theme="1"/>
      <name val="メイリオ"/>
      <family val="3"/>
      <charset val="128"/>
    </font>
    <font>
      <b/>
      <sz val="12"/>
      <color theme="1"/>
      <name val="メイリオ"/>
      <family val="3"/>
      <charset val="128"/>
    </font>
    <font>
      <b/>
      <sz val="14"/>
      <color theme="1"/>
      <name val="メイリオ"/>
      <family val="2"/>
      <charset val="128"/>
    </font>
    <font>
      <sz val="10"/>
      <color theme="0"/>
      <name val="游ゴシック Regular"/>
      <charset val="128"/>
    </font>
    <font>
      <sz val="12"/>
      <color theme="0"/>
      <name val="游ゴシック Regular"/>
      <charset val="128"/>
    </font>
    <font>
      <sz val="6"/>
      <color theme="0"/>
      <name val="メイリオ"/>
      <family val="2"/>
      <charset val="128"/>
    </font>
    <font>
      <sz val="12"/>
      <color theme="0"/>
      <name val="メイリオ"/>
      <family val="3"/>
      <charset val="128"/>
    </font>
    <font>
      <sz val="6"/>
      <color theme="0"/>
      <name val="メイリオ"/>
      <family val="3"/>
      <charset val="128"/>
    </font>
    <font>
      <sz val="10"/>
      <color theme="0"/>
      <name val="メイリオ"/>
      <family val="3"/>
      <charset val="128"/>
    </font>
    <font>
      <sz val="12"/>
      <color theme="0"/>
      <name val="メイリオ"/>
      <family val="2"/>
      <charset val="128"/>
    </font>
    <font>
      <sz val="10"/>
      <color theme="0"/>
      <name val="メイリオ"/>
      <family val="2"/>
      <charset val="128"/>
    </font>
    <font>
      <sz val="9"/>
      <color theme="0"/>
      <name val="メイリオ"/>
      <family val="2"/>
      <charset val="128"/>
    </font>
    <font>
      <b/>
      <sz val="9"/>
      <color theme="1"/>
      <name val="ＭＳ ゴシック"/>
      <family val="3"/>
      <charset val="128"/>
    </font>
    <font>
      <sz val="14"/>
      <color theme="1"/>
      <name val="メイリオ"/>
      <family val="2"/>
      <charset val="128"/>
    </font>
    <font>
      <b/>
      <sz val="10"/>
      <color theme="1"/>
      <name val="メイリオ"/>
      <family val="2"/>
      <charset val="128"/>
    </font>
    <font>
      <b/>
      <sz val="14"/>
      <color rgb="FFFF0000"/>
      <name val="メイリオ"/>
      <family val="2"/>
      <charset val="128"/>
    </font>
    <font>
      <b/>
      <sz val="10"/>
      <color rgb="FF000000"/>
      <name val="Yu Gothic UI"/>
    </font>
  </fonts>
  <fills count="3">
    <fill>
      <patternFill patternType="none"/>
    </fill>
    <fill>
      <patternFill patternType="gray125"/>
    </fill>
    <fill>
      <patternFill patternType="solid">
        <fgColor theme="9" tint="0.79998168889431442"/>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right style="dotted">
        <color auto="1"/>
      </right>
      <top style="dotted">
        <color auto="1"/>
      </top>
      <bottom/>
      <diagonal/>
    </border>
    <border>
      <left style="dotted">
        <color auto="1"/>
      </left>
      <right style="dotted">
        <color auto="1"/>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dotted">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dotted">
        <color auto="1"/>
      </right>
      <top style="dotted">
        <color auto="1"/>
      </top>
      <bottom/>
      <diagonal/>
    </border>
    <border>
      <left style="thin">
        <color auto="1"/>
      </left>
      <right style="dotted">
        <color auto="1"/>
      </right>
      <top/>
      <bottom style="thin">
        <color auto="1"/>
      </bottom>
      <diagonal/>
    </border>
    <border>
      <left style="thin">
        <color auto="1"/>
      </left>
      <right/>
      <top style="double">
        <color auto="1"/>
      </top>
      <bottom style="double">
        <color indexed="64"/>
      </bottom>
      <diagonal/>
    </border>
    <border>
      <left/>
      <right/>
      <top style="double">
        <color auto="1"/>
      </top>
      <bottom style="double">
        <color indexed="64"/>
      </bottom>
      <diagonal/>
    </border>
    <border>
      <left/>
      <right style="dotted">
        <color auto="1"/>
      </right>
      <top style="double">
        <color auto="1"/>
      </top>
      <bottom style="double">
        <color indexed="64"/>
      </bottom>
      <diagonal/>
    </border>
    <border>
      <left style="dotted">
        <color auto="1"/>
      </left>
      <right/>
      <top style="double">
        <color auto="1"/>
      </top>
      <bottom style="double">
        <color indexed="64"/>
      </bottom>
      <diagonal/>
    </border>
    <border>
      <left/>
      <right style="thin">
        <color auto="1"/>
      </right>
      <top style="double">
        <color auto="1"/>
      </top>
      <bottom style="double">
        <color indexed="64"/>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thin">
        <color auto="1"/>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top/>
      <bottom/>
      <diagonal/>
    </border>
    <border>
      <left/>
      <right style="medium">
        <color indexed="64"/>
      </right>
      <top style="double">
        <color auto="1"/>
      </top>
      <bottom style="double">
        <color indexed="64"/>
      </bottom>
      <diagonal/>
    </border>
    <border>
      <left/>
      <right/>
      <top/>
      <bottom style="medium">
        <color indexed="64"/>
      </bottom>
      <diagonal/>
    </border>
    <border>
      <left/>
      <right style="dotted">
        <color auto="1"/>
      </right>
      <top style="thin">
        <color auto="1"/>
      </top>
      <bottom style="dotted">
        <color auto="1"/>
      </bottom>
      <diagonal/>
    </border>
    <border>
      <left style="dotted">
        <color auto="1"/>
      </left>
      <right/>
      <top style="dotted">
        <color auto="1"/>
      </top>
      <bottom/>
      <diagonal/>
    </border>
    <border>
      <left style="dotted">
        <color auto="1"/>
      </left>
      <right/>
      <top/>
      <bottom style="thin">
        <color auto="1"/>
      </bottom>
      <diagonal/>
    </border>
    <border>
      <left/>
      <right style="dotted">
        <color auto="1"/>
      </right>
      <top/>
      <bottom style="thin">
        <color auto="1"/>
      </bottom>
      <diagonal/>
    </border>
    <border>
      <left/>
      <right style="hair">
        <color auto="1"/>
      </right>
      <top style="thin">
        <color auto="1"/>
      </top>
      <bottom style="thin">
        <color auto="1"/>
      </bottom>
      <diagonal/>
    </border>
    <border>
      <left style="medium">
        <color indexed="64"/>
      </left>
      <right/>
      <top style="double">
        <color auto="1"/>
      </top>
      <bottom style="double">
        <color indexed="64"/>
      </bottom>
      <diagonal/>
    </border>
    <border>
      <left style="medium">
        <color indexed="64"/>
      </left>
      <right/>
      <top style="double">
        <color indexed="64"/>
      </top>
      <bottom/>
      <diagonal/>
    </border>
    <border>
      <left style="medium">
        <color indexed="64"/>
      </left>
      <right/>
      <top style="medium">
        <color indexed="64"/>
      </top>
      <bottom style="medium">
        <color indexed="64"/>
      </bottom>
      <diagonal/>
    </border>
    <border>
      <left/>
      <right style="thin">
        <color indexed="64"/>
      </right>
      <top style="double">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double">
        <color auto="1"/>
      </top>
      <bottom style="hair">
        <color auto="1"/>
      </bottom>
      <diagonal/>
    </border>
    <border>
      <left/>
      <right style="dotted">
        <color auto="1"/>
      </right>
      <top style="double">
        <color auto="1"/>
      </top>
      <bottom style="hair">
        <color auto="1"/>
      </bottom>
      <diagonal/>
    </border>
    <border>
      <left style="dotted">
        <color auto="1"/>
      </left>
      <right/>
      <top style="double">
        <color auto="1"/>
      </top>
      <bottom style="hair">
        <color auto="1"/>
      </bottom>
      <diagonal/>
    </border>
    <border>
      <left/>
      <right/>
      <top style="double">
        <color auto="1"/>
      </top>
      <bottom style="hair">
        <color auto="1"/>
      </bottom>
      <diagonal/>
    </border>
    <border>
      <left/>
      <right style="thin">
        <color indexed="64"/>
      </right>
      <top style="double">
        <color auto="1"/>
      </top>
      <bottom style="hair">
        <color auto="1"/>
      </bottom>
      <diagonal/>
    </border>
    <border>
      <left/>
      <right style="medium">
        <color indexed="64"/>
      </right>
      <top style="double">
        <color auto="1"/>
      </top>
      <bottom style="hair">
        <color auto="1"/>
      </bottom>
      <diagonal/>
    </border>
    <border>
      <left style="thin">
        <color auto="1"/>
      </left>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indexed="64"/>
      </right>
      <top style="hair">
        <color auto="1"/>
      </top>
      <bottom style="hair">
        <color auto="1"/>
      </bottom>
      <diagonal/>
    </border>
    <border>
      <left style="thin">
        <color auto="1"/>
      </left>
      <right/>
      <top style="hair">
        <color auto="1"/>
      </top>
      <bottom style="thin">
        <color indexed="64"/>
      </bottom>
      <diagonal/>
    </border>
    <border>
      <left/>
      <right style="dotted">
        <color auto="1"/>
      </right>
      <top style="hair">
        <color auto="1"/>
      </top>
      <bottom style="thin">
        <color indexed="64"/>
      </bottom>
      <diagonal/>
    </border>
    <border>
      <left style="dotted">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right style="medium">
        <color indexed="64"/>
      </right>
      <top style="double">
        <color auto="1"/>
      </top>
      <bottom style="dotted">
        <color auto="1"/>
      </bottom>
      <diagonal/>
    </border>
    <border>
      <left style="thin">
        <color auto="1"/>
      </left>
      <right style="dotted">
        <color auto="1"/>
      </right>
      <top style="dotted">
        <color auto="1"/>
      </top>
      <bottom style="dotted">
        <color auto="1"/>
      </bottom>
      <diagonal/>
    </border>
    <border>
      <left/>
      <right style="medium">
        <color indexed="64"/>
      </right>
      <top style="dotted">
        <color auto="1"/>
      </top>
      <bottom style="dotted">
        <color auto="1"/>
      </bottom>
      <diagonal/>
    </border>
    <border>
      <left style="thin">
        <color auto="1"/>
      </left>
      <right style="dotted">
        <color auto="1"/>
      </right>
      <top style="dotted">
        <color auto="1"/>
      </top>
      <bottom style="thin">
        <color auto="1"/>
      </bottom>
      <diagonal/>
    </border>
    <border>
      <left/>
      <right style="medium">
        <color indexed="64"/>
      </right>
      <top style="dotted">
        <color auto="1"/>
      </top>
      <bottom style="thin">
        <color auto="1"/>
      </bottom>
      <diagonal/>
    </border>
    <border>
      <left style="medium">
        <color indexed="64"/>
      </left>
      <right/>
      <top/>
      <bottom style="double">
        <color auto="1"/>
      </bottom>
      <diagonal/>
    </border>
    <border>
      <left/>
      <right/>
      <top/>
      <bottom style="double">
        <color auto="1"/>
      </bottom>
      <diagonal/>
    </border>
    <border>
      <left/>
      <right style="thin">
        <color auto="1"/>
      </right>
      <top/>
      <bottom style="double">
        <color auto="1"/>
      </bottom>
      <diagonal/>
    </border>
    <border>
      <left/>
      <right/>
      <top style="thin">
        <color auto="1"/>
      </top>
      <bottom style="double">
        <color auto="1"/>
      </bottom>
      <diagonal/>
    </border>
    <border>
      <left/>
      <right style="medium">
        <color indexed="64"/>
      </right>
      <top style="thin">
        <color auto="1"/>
      </top>
      <bottom style="double">
        <color auto="1"/>
      </bottom>
      <diagonal/>
    </border>
    <border>
      <left style="thin">
        <color auto="1"/>
      </left>
      <right/>
      <top/>
      <bottom style="double">
        <color auto="1"/>
      </bottom>
      <diagonal/>
    </border>
    <border>
      <left/>
      <right/>
      <top/>
      <bottom style="double">
        <color rgb="FFFF0000"/>
      </bottom>
      <diagonal/>
    </border>
    <border>
      <left/>
      <right/>
      <top style="double">
        <color rgb="FFFF0000"/>
      </top>
      <bottom/>
      <diagonal/>
    </border>
  </borders>
  <cellStyleXfs count="8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38" fontId="8" fillId="0" borderId="0" applyFont="0" applyFill="0" applyBorder="0" applyAlignment="0" applyProtection="0">
      <alignment vertical="center"/>
    </xf>
  </cellStyleXfs>
  <cellXfs count="230">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xf numFmtId="0" fontId="9"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shrinkToFit="1"/>
    </xf>
    <xf numFmtId="0" fontId="11" fillId="0" borderId="0" xfId="0" applyFont="1" applyAlignment="1">
      <alignment shrinkToFit="1"/>
    </xf>
    <xf numFmtId="0" fontId="11" fillId="0" borderId="0" xfId="0" applyFont="1" applyAlignment="1">
      <alignment vertical="center" shrinkToFit="1"/>
    </xf>
    <xf numFmtId="0" fontId="11" fillId="0" borderId="0" xfId="0" applyFont="1" applyAlignment="1">
      <alignment horizontal="left" vertical="center" shrinkToFit="1"/>
    </xf>
    <xf numFmtId="0" fontId="10" fillId="0" borderId="0" xfId="0" applyFont="1" applyAlignment="1">
      <alignment horizontal="left" vertical="center" shrinkToFit="1"/>
    </xf>
    <xf numFmtId="0" fontId="4" fillId="0" borderId="0" xfId="0" applyFont="1" applyAlignment="1">
      <alignment horizontal="left" vertical="center" shrinkToFit="1"/>
    </xf>
    <xf numFmtId="0" fontId="2" fillId="0" borderId="0" xfId="0" applyFont="1" applyAlignment="1">
      <alignment horizontal="left" vertical="center" shrinkToFit="1"/>
    </xf>
    <xf numFmtId="38" fontId="0" fillId="0" borderId="0" xfId="87" applyFont="1" applyAlignment="1">
      <alignment horizontal="right"/>
    </xf>
    <xf numFmtId="38" fontId="9" fillId="0" borderId="0" xfId="87" applyFont="1" applyAlignment="1">
      <alignment horizontal="right"/>
    </xf>
    <xf numFmtId="0" fontId="18" fillId="0" borderId="22" xfId="0" applyFont="1" applyBorder="1" applyAlignment="1">
      <alignment horizontal="center" vertical="center" textRotation="255" shrinkToFit="1"/>
    </xf>
    <xf numFmtId="0" fontId="19" fillId="0" borderId="22" xfId="0" applyFont="1" applyBorder="1" applyAlignment="1">
      <alignment horizontal="center" vertical="center" textRotation="255" shrinkToFit="1"/>
    </xf>
    <xf numFmtId="0" fontId="12" fillId="0" borderId="3" xfId="0" applyFont="1" applyBorder="1" applyAlignment="1">
      <alignment horizontal="left" vertical="center" textRotation="255" shrinkToFit="1"/>
    </xf>
    <xf numFmtId="0" fontId="17" fillId="0" borderId="0" xfId="0" applyFont="1" applyAlignment="1">
      <alignment shrinkToFit="1"/>
    </xf>
    <xf numFmtId="0" fontId="21" fillId="0" borderId="18" xfId="0" applyFont="1" applyBorder="1" applyAlignment="1">
      <alignment horizontal="center" vertical="center" shrinkToFit="1"/>
    </xf>
    <xf numFmtId="0" fontId="20" fillId="0" borderId="10" xfId="0" applyFont="1" applyBorder="1" applyAlignment="1">
      <alignment horizontal="center" vertical="center" shrinkToFit="1"/>
    </xf>
    <xf numFmtId="49" fontId="18" fillId="0" borderId="12" xfId="0" applyNumberFormat="1" applyFont="1" applyBorder="1" applyAlignment="1">
      <alignment horizontal="center" vertical="center" shrinkToFit="1"/>
    </xf>
    <xf numFmtId="0" fontId="20" fillId="0" borderId="7" xfId="0" applyFont="1" applyBorder="1" applyAlignment="1">
      <alignment horizontal="center" vertical="center" shrinkToFit="1"/>
    </xf>
    <xf numFmtId="0" fontId="18" fillId="0" borderId="14" xfId="0" applyFont="1" applyBorder="1" applyAlignment="1">
      <alignment horizontal="center" vertical="center" shrinkToFit="1"/>
    </xf>
    <xf numFmtId="0" fontId="20" fillId="0" borderId="15" xfId="0" applyFont="1" applyBorder="1" applyAlignment="1">
      <alignment horizontal="center" vertical="center" shrinkToFit="1"/>
    </xf>
    <xf numFmtId="0" fontId="18" fillId="0" borderId="17" xfId="0" applyFont="1" applyBorder="1" applyAlignment="1">
      <alignment horizontal="center" vertical="center" shrinkToFit="1"/>
    </xf>
    <xf numFmtId="0" fontId="17" fillId="0" borderId="0" xfId="0" applyFont="1" applyAlignment="1">
      <alignment horizontal="center" shrinkToFit="1"/>
    </xf>
    <xf numFmtId="0" fontId="20" fillId="0" borderId="38" xfId="0" applyFont="1" applyBorder="1" applyAlignment="1">
      <alignment horizontal="left" vertical="center" shrinkToFit="1"/>
    </xf>
    <xf numFmtId="0" fontId="20" fillId="0" borderId="34" xfId="0" applyFont="1" applyBorder="1" applyAlignment="1">
      <alignment horizontal="center" vertical="center" shrinkToFit="1"/>
    </xf>
    <xf numFmtId="0" fontId="20" fillId="0" borderId="40"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49" fontId="18" fillId="0" borderId="0" xfId="0" applyNumberFormat="1" applyFont="1" applyAlignment="1">
      <alignment horizontal="center" vertical="center"/>
    </xf>
    <xf numFmtId="0" fontId="25" fillId="0" borderId="0" xfId="0" applyFont="1" applyAlignment="1">
      <alignment vertical="center"/>
    </xf>
    <xf numFmtId="0" fontId="23" fillId="0" borderId="23" xfId="0" applyFont="1" applyBorder="1" applyAlignment="1" applyProtection="1">
      <alignment horizontal="right" vertical="center" shrinkToFit="1"/>
      <protection locked="0"/>
    </xf>
    <xf numFmtId="49" fontId="25" fillId="0" borderId="19" xfId="0" applyNumberFormat="1" applyFont="1" applyBorder="1" applyAlignment="1" applyProtection="1">
      <alignment horizontal="center" vertical="center" shrinkToFit="1"/>
      <protection locked="0"/>
    </xf>
    <xf numFmtId="49" fontId="25" fillId="0" borderId="20" xfId="0" applyNumberFormat="1" applyFont="1" applyBorder="1" applyAlignment="1" applyProtection="1">
      <alignment horizontal="center" vertical="center" shrinkToFit="1"/>
      <protection locked="0"/>
    </xf>
    <xf numFmtId="49" fontId="25" fillId="0" borderId="21" xfId="0" applyNumberFormat="1" applyFont="1" applyBorder="1" applyAlignment="1" applyProtection="1">
      <alignment horizontal="center" vertical="center" shrinkToFit="1"/>
      <protection locked="0"/>
    </xf>
    <xf numFmtId="49" fontId="25" fillId="0" borderId="12" xfId="0" applyNumberFormat="1" applyFont="1" applyBorder="1" applyAlignment="1" applyProtection="1">
      <alignment horizontal="center" vertical="center" shrinkToFit="1"/>
      <protection locked="0"/>
    </xf>
    <xf numFmtId="49" fontId="25" fillId="0" borderId="14" xfId="0" applyNumberFormat="1" applyFont="1" applyBorder="1" applyAlignment="1" applyProtection="1">
      <alignment horizontal="center" vertical="center" shrinkToFit="1"/>
      <protection locked="0"/>
    </xf>
    <xf numFmtId="49" fontId="25" fillId="0" borderId="17" xfId="0" applyNumberFormat="1" applyFont="1" applyBorder="1" applyAlignment="1" applyProtection="1">
      <alignment horizontal="center" vertical="center" shrinkToFit="1"/>
      <protection locked="0"/>
    </xf>
    <xf numFmtId="49" fontId="25" fillId="0" borderId="11" xfId="0" applyNumberFormat="1" applyFont="1" applyBorder="1" applyAlignment="1" applyProtection="1">
      <alignment horizontal="center" vertical="center" shrinkToFit="1"/>
      <protection locked="0"/>
    </xf>
    <xf numFmtId="49" fontId="25" fillId="0" borderId="13" xfId="0" applyNumberFormat="1" applyFont="1" applyBorder="1" applyAlignment="1" applyProtection="1">
      <alignment horizontal="center" vertical="center" shrinkToFit="1"/>
      <protection locked="0"/>
    </xf>
    <xf numFmtId="49" fontId="25" fillId="0" borderId="16" xfId="0" applyNumberFormat="1" applyFont="1" applyBorder="1" applyAlignment="1" applyProtection="1">
      <alignment horizontal="center" vertical="center" shrinkToFit="1"/>
      <protection locked="0"/>
    </xf>
    <xf numFmtId="0" fontId="26" fillId="0" borderId="33" xfId="0" applyFont="1" applyBorder="1" applyAlignment="1" applyProtection="1">
      <alignment horizontal="right" vertical="center" shrinkToFit="1"/>
      <protection locked="0"/>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left" vertical="center" shrinkToFit="1"/>
    </xf>
    <xf numFmtId="0" fontId="25" fillId="0" borderId="1" xfId="0" applyFont="1" applyBorder="1" applyAlignment="1">
      <alignment horizontal="left" vertical="center"/>
    </xf>
    <xf numFmtId="49" fontId="25" fillId="0" borderId="1" xfId="0" applyNumberFormat="1" applyFont="1" applyBorder="1" applyAlignment="1">
      <alignment horizontal="center" vertical="center"/>
    </xf>
    <xf numFmtId="38" fontId="25" fillId="0" borderId="1" xfId="0" applyNumberFormat="1" applyFont="1" applyBorder="1" applyAlignment="1">
      <alignment vertical="center"/>
    </xf>
    <xf numFmtId="0" fontId="25" fillId="0" borderId="1" xfId="0" applyFont="1" applyBorder="1" applyAlignment="1">
      <alignment vertical="center"/>
    </xf>
    <xf numFmtId="38" fontId="25" fillId="0" borderId="1" xfId="87" applyFont="1" applyBorder="1" applyAlignment="1">
      <alignment vertical="center"/>
    </xf>
    <xf numFmtId="0" fontId="15" fillId="0" borderId="0" xfId="0" applyFont="1" applyAlignment="1">
      <alignment horizontal="center" vertical="center" wrapText="1"/>
    </xf>
    <xf numFmtId="0" fontId="16" fillId="0" borderId="0" xfId="0" applyFont="1" applyAlignment="1">
      <alignment horizontal="center" vertical="center"/>
    </xf>
    <xf numFmtId="38" fontId="21" fillId="0" borderId="0" xfId="87" applyFont="1" applyAlignment="1">
      <alignment horizontal="right"/>
    </xf>
    <xf numFmtId="0" fontId="7" fillId="0" borderId="0" xfId="0" applyFont="1" applyAlignment="1">
      <alignment horizontal="right" vertical="top" wrapText="1"/>
    </xf>
    <xf numFmtId="0" fontId="27" fillId="0" borderId="0" xfId="0" applyFont="1" applyAlignment="1">
      <alignment horizontal="center" vertical="center" shrinkToFit="1"/>
    </xf>
    <xf numFmtId="0" fontId="28" fillId="0" borderId="0" xfId="0" applyFont="1" applyAlignment="1">
      <alignment shrinkToFit="1"/>
    </xf>
    <xf numFmtId="0" fontId="29" fillId="0" borderId="0" xfId="0" applyFont="1" applyAlignment="1">
      <alignment shrinkToFit="1"/>
    </xf>
    <xf numFmtId="0" fontId="30" fillId="0" borderId="0" xfId="0" applyFont="1"/>
    <xf numFmtId="0" fontId="31" fillId="0" borderId="0" xfId="0" applyFont="1" applyAlignment="1">
      <alignment shrinkToFit="1"/>
    </xf>
    <xf numFmtId="49" fontId="29" fillId="0" borderId="0" xfId="0" applyNumberFormat="1" applyFont="1" applyAlignment="1">
      <alignment shrinkToFit="1"/>
    </xf>
    <xf numFmtId="0" fontId="29" fillId="0" borderId="0" xfId="0" applyFont="1" applyAlignment="1">
      <alignment vertical="center" shrinkToFit="1"/>
    </xf>
    <xf numFmtId="0" fontId="29" fillId="0" borderId="0" xfId="0" applyFont="1" applyAlignment="1">
      <alignment horizontal="left" vertical="center" shrinkToFit="1"/>
    </xf>
    <xf numFmtId="0" fontId="31" fillId="0" borderId="0" xfId="0" applyFont="1" applyAlignment="1">
      <alignment horizontal="left" vertical="center" shrinkToFit="1"/>
    </xf>
    <xf numFmtId="38" fontId="32" fillId="0" borderId="0" xfId="87" applyFont="1" applyAlignment="1">
      <alignment horizontal="right"/>
    </xf>
    <xf numFmtId="0" fontId="33" fillId="0" borderId="0" xfId="0" applyFont="1" applyAlignment="1">
      <alignment horizontal="left" vertical="center" shrinkToFit="1"/>
    </xf>
    <xf numFmtId="0" fontId="28" fillId="0" borderId="0" xfId="0" applyFont="1" applyAlignment="1">
      <alignment horizontal="left" vertical="center" shrinkToFit="1"/>
    </xf>
    <xf numFmtId="0" fontId="34" fillId="0" borderId="0" xfId="0" applyFont="1" applyAlignment="1">
      <alignment horizontal="left" vertical="center" shrinkToFit="1"/>
    </xf>
    <xf numFmtId="0" fontId="35" fillId="0" borderId="0" xfId="0" applyFont="1" applyAlignment="1">
      <alignment horizontal="left" vertical="center" shrinkToFit="1"/>
    </xf>
    <xf numFmtId="0" fontId="34"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left" vertical="center"/>
    </xf>
    <xf numFmtId="0" fontId="35" fillId="0" borderId="0" xfId="0" applyFont="1"/>
    <xf numFmtId="0" fontId="25" fillId="0" borderId="1" xfId="0" applyFont="1" applyBorder="1" applyAlignment="1">
      <alignment horizontal="center" vertical="center" shrinkToFit="1"/>
    </xf>
    <xf numFmtId="0" fontId="7" fillId="0" borderId="0" xfId="0" applyFont="1" applyAlignment="1">
      <alignment horizontal="justify" vertical="top" wrapText="1"/>
    </xf>
    <xf numFmtId="0" fontId="20" fillId="0" borderId="57" xfId="0" applyFont="1" applyBorder="1" applyAlignment="1">
      <alignment horizontal="left" vertical="center" shrinkToFit="1"/>
    </xf>
    <xf numFmtId="0" fontId="26" fillId="0" borderId="60" xfId="0" applyFont="1" applyBorder="1" applyAlignment="1" applyProtection="1">
      <alignment horizontal="right" vertical="center" shrinkToFit="1"/>
      <protection locked="0"/>
    </xf>
    <xf numFmtId="0" fontId="20" fillId="0" borderId="62" xfId="0" applyFont="1" applyBorder="1" applyAlignment="1">
      <alignment horizontal="center" vertical="center" shrinkToFit="1"/>
    </xf>
    <xf numFmtId="0" fontId="20" fillId="0" borderId="63" xfId="0" applyFont="1" applyBorder="1" applyAlignment="1">
      <alignment horizontal="left" vertical="center" shrinkToFit="1"/>
    </xf>
    <xf numFmtId="0" fontId="26" fillId="0" borderId="66" xfId="0" applyFont="1" applyBorder="1" applyAlignment="1" applyProtection="1">
      <alignment horizontal="right" vertical="center" shrinkToFit="1"/>
      <protection locked="0"/>
    </xf>
    <xf numFmtId="0" fontId="20" fillId="0" borderId="68" xfId="0" applyFont="1" applyBorder="1" applyAlignment="1">
      <alignment horizontal="center" vertical="center" shrinkToFit="1"/>
    </xf>
    <xf numFmtId="0" fontId="20" fillId="0" borderId="69" xfId="0" applyFont="1" applyBorder="1" applyAlignment="1">
      <alignment horizontal="left" vertical="center" shrinkToFit="1"/>
    </xf>
    <xf numFmtId="0" fontId="26" fillId="0" borderId="72" xfId="0" applyFont="1" applyBorder="1" applyAlignment="1" applyProtection="1">
      <alignment horizontal="right" vertical="center" shrinkToFit="1"/>
      <protection locked="0"/>
    </xf>
    <xf numFmtId="0" fontId="20" fillId="0" borderId="74" xfId="0" applyFont="1" applyBorder="1" applyAlignment="1">
      <alignment horizontal="center" vertical="center" shrinkToFit="1"/>
    </xf>
    <xf numFmtId="0" fontId="20" fillId="0" borderId="75" xfId="0" applyFont="1" applyBorder="1" applyAlignment="1">
      <alignment horizontal="left" vertical="center" shrinkToFit="1"/>
    </xf>
    <xf numFmtId="0" fontId="26" fillId="0" borderId="80" xfId="0" applyFont="1" applyBorder="1" applyAlignment="1" applyProtection="1">
      <alignment horizontal="right" vertical="center" shrinkToFit="1"/>
      <protection locked="0"/>
    </xf>
    <xf numFmtId="0" fontId="20" fillId="0" borderId="82" xfId="0" applyFont="1" applyBorder="1" applyAlignment="1">
      <alignment horizontal="center" vertical="center" shrinkToFit="1"/>
    </xf>
    <xf numFmtId="0" fontId="20" fillId="0" borderId="83" xfId="0" applyFont="1" applyBorder="1" applyAlignment="1">
      <alignment horizontal="left" vertical="center" shrinkToFit="1"/>
    </xf>
    <xf numFmtId="0" fontId="30" fillId="0" borderId="0" xfId="0" applyFont="1" applyAlignment="1">
      <alignment horizontal="left" vertical="center"/>
    </xf>
    <xf numFmtId="0" fontId="26" fillId="0" borderId="20" xfId="0" applyFont="1" applyBorder="1" applyAlignment="1" applyProtection="1">
      <alignment horizontal="right" vertical="center" shrinkToFit="1"/>
      <protection locked="0"/>
    </xf>
    <xf numFmtId="0" fontId="20" fillId="0" borderId="13" xfId="0" applyFont="1" applyBorder="1" applyAlignment="1">
      <alignment horizontal="center" vertical="center" shrinkToFit="1"/>
    </xf>
    <xf numFmtId="0" fontId="20" fillId="0" borderId="85" xfId="0" applyFont="1" applyBorder="1" applyAlignment="1">
      <alignment horizontal="left" vertical="center" shrinkToFit="1"/>
    </xf>
    <xf numFmtId="0" fontId="26" fillId="0" borderId="21" xfId="0" applyFont="1" applyBorder="1" applyAlignment="1" applyProtection="1">
      <alignment horizontal="right" vertical="center" shrinkToFit="1"/>
      <protection locked="0"/>
    </xf>
    <xf numFmtId="0" fontId="20" fillId="0" borderId="16" xfId="0" applyFont="1" applyBorder="1" applyAlignment="1">
      <alignment horizontal="center" vertical="center" shrinkToFit="1"/>
    </xf>
    <xf numFmtId="0" fontId="20" fillId="0" borderId="87" xfId="0" applyFont="1" applyBorder="1" applyAlignment="1">
      <alignment horizontal="left" vertical="center" shrinkToFit="1"/>
    </xf>
    <xf numFmtId="0" fontId="20" fillId="0" borderId="92" xfId="0" applyFont="1" applyBorder="1" applyAlignment="1">
      <alignment horizontal="left" vertical="center" shrinkToFit="1"/>
    </xf>
    <xf numFmtId="0" fontId="18" fillId="0" borderId="1" xfId="0" applyFont="1" applyBorder="1" applyAlignment="1">
      <alignment horizontal="center" vertical="center"/>
    </xf>
    <xf numFmtId="0" fontId="26" fillId="0" borderId="43" xfId="0" applyFont="1" applyBorder="1" applyAlignment="1" applyProtection="1">
      <alignment horizontal="right" vertical="center" shrinkToFit="1"/>
      <protection locked="0"/>
    </xf>
    <xf numFmtId="0" fontId="9" fillId="0" borderId="94" xfId="0" applyFont="1" applyBorder="1"/>
    <xf numFmtId="38" fontId="9" fillId="0" borderId="94" xfId="87" applyFont="1" applyBorder="1" applyAlignment="1">
      <alignment horizontal="right"/>
    </xf>
    <xf numFmtId="0" fontId="9" fillId="0" borderId="95" xfId="0" applyFont="1" applyBorder="1"/>
    <xf numFmtId="38" fontId="9" fillId="0" borderId="95" xfId="87" applyFont="1" applyBorder="1" applyAlignment="1">
      <alignment horizontal="right"/>
    </xf>
    <xf numFmtId="0" fontId="18" fillId="0" borderId="84"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7" xfId="0" applyFont="1" applyBorder="1" applyAlignment="1">
      <alignment horizontal="left" vertical="center" shrinkToFit="1"/>
    </xf>
    <xf numFmtId="38" fontId="26" fillId="0" borderId="14" xfId="87" applyFont="1" applyBorder="1" applyAlignment="1" applyProtection="1">
      <alignment horizontal="right" vertical="center" shrinkToFit="1"/>
    </xf>
    <xf numFmtId="0" fontId="18" fillId="0" borderId="79" xfId="0" applyFont="1" applyBorder="1" applyAlignment="1">
      <alignment horizontal="left" vertical="center" shrinkToFit="1"/>
    </xf>
    <xf numFmtId="0" fontId="39" fillId="0" borderId="84" xfId="0" applyFont="1" applyBorder="1" applyAlignment="1">
      <alignment horizontal="center" vertical="center" shrinkToFit="1"/>
    </xf>
    <xf numFmtId="0" fontId="39" fillId="0" borderId="7" xfId="0" applyFont="1" applyBorder="1" applyAlignment="1">
      <alignment horizontal="center" vertical="center" shrinkToFit="1"/>
    </xf>
    <xf numFmtId="0" fontId="20" fillId="0" borderId="2" xfId="0" applyFont="1" applyBorder="1" applyAlignment="1">
      <alignment horizontal="center" vertical="center" wrapText="1" shrinkToFit="1"/>
    </xf>
    <xf numFmtId="0" fontId="20" fillId="0" borderId="4" xfId="0" applyFont="1" applyBorder="1" applyAlignment="1">
      <alignment horizontal="center" vertical="center" shrinkToFit="1"/>
    </xf>
    <xf numFmtId="0" fontId="20" fillId="0" borderId="3" xfId="0" applyFont="1" applyBorder="1" applyAlignment="1">
      <alignment horizontal="center" vertical="center" shrinkToFit="1"/>
    </xf>
    <xf numFmtId="0" fontId="23" fillId="0" borderId="2" xfId="0" applyFont="1" applyBorder="1" applyAlignment="1" applyProtection="1">
      <alignment horizontal="left" vertical="center" indent="2" shrinkToFit="1"/>
      <protection locked="0"/>
    </xf>
    <xf numFmtId="0" fontId="23" fillId="0" borderId="4" xfId="0" applyFont="1" applyBorder="1" applyAlignment="1" applyProtection="1">
      <alignment horizontal="left" vertical="center" indent="2" shrinkToFit="1"/>
      <protection locked="0"/>
    </xf>
    <xf numFmtId="0" fontId="23" fillId="0" borderId="3" xfId="0" applyFont="1" applyBorder="1" applyAlignment="1" applyProtection="1">
      <alignment horizontal="left" vertical="center" indent="2" shrinkToFit="1"/>
      <protection locked="0"/>
    </xf>
    <xf numFmtId="0" fontId="20" fillId="0" borderId="1"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38" fillId="0" borderId="0" xfId="0" applyFont="1" applyAlignment="1">
      <alignment horizontal="center" vertical="center" shrinkToFit="1"/>
    </xf>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xf>
    <xf numFmtId="0" fontId="23" fillId="0" borderId="2" xfId="0" applyFont="1" applyBorder="1" applyAlignment="1" applyProtection="1">
      <alignment horizontal="center" vertical="center" shrinkToFit="1"/>
      <protection locked="0"/>
    </xf>
    <xf numFmtId="0" fontId="23" fillId="0" borderId="46" xfId="0" applyFont="1" applyBorder="1" applyAlignment="1" applyProtection="1">
      <alignment horizontal="center" vertical="center" shrinkToFit="1"/>
      <protection locked="0"/>
    </xf>
    <xf numFmtId="0" fontId="17" fillId="0" borderId="4"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3" xfId="0" applyFont="1" applyBorder="1" applyAlignment="1">
      <alignment horizontal="center" vertical="center" shrinkToFit="1"/>
    </xf>
    <xf numFmtId="0" fontId="22" fillId="0" borderId="19"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2" fillId="0" borderId="42" xfId="0" applyFont="1" applyBorder="1" applyAlignment="1" applyProtection="1">
      <alignment horizontal="center" vertical="center" shrinkToFit="1"/>
      <protection locked="0"/>
    </xf>
    <xf numFmtId="0" fontId="23" fillId="0" borderId="43"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44" xfId="0" applyFont="1" applyBorder="1" applyAlignment="1" applyProtection="1">
      <alignment horizontal="center" vertical="center" shrinkToFit="1"/>
      <protection locked="0"/>
    </xf>
    <xf numFmtId="0" fontId="23" fillId="0" borderId="6" xfId="0" applyFont="1" applyBorder="1" applyAlignment="1" applyProtection="1">
      <alignment horizontal="center" vertical="center" shrinkToFit="1"/>
      <protection locked="0"/>
    </xf>
    <xf numFmtId="0" fontId="23" fillId="0" borderId="45" xfId="0" applyFont="1" applyBorder="1" applyAlignment="1" applyProtection="1">
      <alignment horizontal="center" vertical="center" shrinkToFit="1"/>
      <protection locked="0"/>
    </xf>
    <xf numFmtId="0" fontId="7" fillId="0" borderId="0" xfId="0" applyFont="1" applyAlignment="1">
      <alignment horizontal="justify" vertical="top" wrapText="1"/>
    </xf>
    <xf numFmtId="0" fontId="4" fillId="0" borderId="0" xfId="0" applyFont="1" applyAlignment="1">
      <alignment vertical="center"/>
    </xf>
    <xf numFmtId="0" fontId="7" fillId="0" borderId="0" xfId="0" applyFont="1" applyAlignment="1">
      <alignment horizontal="left" vertical="top" wrapText="1"/>
    </xf>
    <xf numFmtId="0" fontId="18" fillId="0" borderId="47" xfId="0" applyFont="1" applyBorder="1" applyAlignment="1">
      <alignment horizontal="center" vertical="center" shrinkToFit="1"/>
    </xf>
    <xf numFmtId="0" fontId="18" fillId="0" borderId="34" xfId="0" applyFont="1" applyBorder="1" applyAlignment="1">
      <alignment horizontal="center" vertical="center" shrinkToFit="1"/>
    </xf>
    <xf numFmtId="0" fontId="20" fillId="0" borderId="66" xfId="0" applyFont="1" applyBorder="1" applyAlignment="1">
      <alignment vertical="center" shrinkToFit="1"/>
    </xf>
    <xf numFmtId="0" fontId="20" fillId="0" borderId="67" xfId="0" applyFont="1" applyBorder="1" applyAlignment="1">
      <alignment vertical="center" shrinkToFit="1"/>
    </xf>
    <xf numFmtId="0" fontId="20" fillId="0" borderId="65" xfId="0" applyFont="1" applyBorder="1" applyAlignment="1">
      <alignment vertical="center" shrinkToFit="1"/>
    </xf>
    <xf numFmtId="3" fontId="26" fillId="0" borderId="64" xfId="0" applyNumberFormat="1" applyFont="1" applyBorder="1" applyAlignment="1">
      <alignment horizontal="right" vertical="center" shrinkToFit="1"/>
    </xf>
    <xf numFmtId="3" fontId="26" fillId="0" borderId="67" xfId="0" applyNumberFormat="1" applyFont="1" applyBorder="1" applyAlignment="1">
      <alignment horizontal="right" vertical="center" shrinkToFit="1"/>
    </xf>
    <xf numFmtId="0" fontId="18" fillId="0" borderId="48" xfId="0" applyFont="1" applyBorder="1" applyAlignment="1">
      <alignment horizontal="center" vertical="center" shrinkToFit="1"/>
    </xf>
    <xf numFmtId="0" fontId="18" fillId="0" borderId="50"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76"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58" xfId="0" applyFont="1" applyBorder="1" applyAlignment="1">
      <alignment horizontal="center" vertical="center" shrinkToFit="1"/>
    </xf>
    <xf numFmtId="0" fontId="0" fillId="0" borderId="59" xfId="0" applyBorder="1" applyAlignment="1">
      <alignment horizontal="center" vertical="center" shrinkToFit="1"/>
    </xf>
    <xf numFmtId="0" fontId="20" fillId="0" borderId="60" xfId="0" applyFont="1" applyBorder="1" applyAlignment="1">
      <alignment vertical="center" shrinkToFit="1"/>
    </xf>
    <xf numFmtId="0" fontId="20" fillId="0" borderId="61" xfId="0" applyFont="1" applyBorder="1" applyAlignment="1">
      <alignment vertical="center" shrinkToFit="1"/>
    </xf>
    <xf numFmtId="0" fontId="20" fillId="0" borderId="59" xfId="0" applyFont="1" applyBorder="1" applyAlignment="1">
      <alignment vertical="center" shrinkToFit="1"/>
    </xf>
    <xf numFmtId="3" fontId="26" fillId="0" borderId="58" xfId="0" applyNumberFormat="1" applyFont="1" applyBorder="1" applyAlignment="1">
      <alignment horizontal="right" vertical="center" shrinkToFit="1"/>
    </xf>
    <xf numFmtId="3" fontId="26" fillId="0" borderId="61" xfId="0" applyNumberFormat="1" applyFont="1" applyBorder="1" applyAlignment="1">
      <alignment horizontal="right" vertical="center" shrinkToFit="1"/>
    </xf>
    <xf numFmtId="0" fontId="18" fillId="0" borderId="64" xfId="0" applyFont="1" applyBorder="1" applyAlignment="1">
      <alignment horizontal="center" vertical="center" shrinkToFit="1"/>
    </xf>
    <xf numFmtId="0" fontId="0" fillId="0" borderId="65" xfId="0" applyBorder="1" applyAlignment="1">
      <alignment horizontal="center" vertical="center" shrinkToFit="1"/>
    </xf>
    <xf numFmtId="0" fontId="0" fillId="0" borderId="64" xfId="0" applyBorder="1" applyAlignment="1">
      <alignment horizontal="center" vertical="center" shrinkToFit="1"/>
    </xf>
    <xf numFmtId="0" fontId="20" fillId="0" borderId="72" xfId="0" applyFont="1" applyBorder="1" applyAlignment="1">
      <alignment vertical="center" shrinkToFit="1"/>
    </xf>
    <xf numFmtId="0" fontId="20" fillId="0" borderId="73" xfId="0" applyFont="1" applyBorder="1" applyAlignment="1">
      <alignment vertical="center" shrinkToFit="1"/>
    </xf>
    <xf numFmtId="0" fontId="20" fillId="0" borderId="71" xfId="0" applyFont="1" applyBorder="1" applyAlignment="1">
      <alignment vertical="center" shrinkToFit="1"/>
    </xf>
    <xf numFmtId="38" fontId="26" fillId="0" borderId="36" xfId="87" applyFont="1" applyBorder="1" applyAlignment="1" applyProtection="1">
      <alignment horizontal="right" vertical="center" shrinkToFit="1"/>
    </xf>
    <xf numFmtId="0" fontId="23" fillId="0" borderId="1" xfId="0" applyFont="1" applyBorder="1" applyAlignment="1" applyProtection="1">
      <alignment horizontal="left" vertical="center" indent="2" shrinkToFit="1"/>
      <protection locked="0"/>
    </xf>
    <xf numFmtId="0" fontId="18" fillId="0" borderId="70" xfId="0" applyFont="1" applyBorder="1" applyAlignment="1">
      <alignment horizontal="center" vertical="center" shrinkToFit="1"/>
    </xf>
    <xf numFmtId="0" fontId="0" fillId="0" borderId="71" xfId="0" applyBorder="1" applyAlignment="1">
      <alignment horizontal="center" vertical="center" shrinkToFit="1"/>
    </xf>
    <xf numFmtId="0" fontId="18" fillId="0" borderId="36" xfId="0" applyFont="1" applyBorder="1" applyAlignment="1">
      <alignment horizontal="left" vertical="center" shrinkToFit="1"/>
    </xf>
    <xf numFmtId="0" fontId="18" fillId="0" borderId="37" xfId="0" applyFont="1" applyBorder="1" applyAlignment="1">
      <alignment horizontal="left" vertical="center" shrinkToFit="1"/>
    </xf>
    <xf numFmtId="0" fontId="18" fillId="0" borderId="3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65" xfId="0" applyFont="1" applyBorder="1" applyAlignment="1">
      <alignment horizontal="center" vertical="center" shrinkToFit="1"/>
    </xf>
    <xf numFmtId="0" fontId="17" fillId="0" borderId="41" xfId="0" applyFont="1" applyBorder="1" applyAlignment="1">
      <alignment vertical="center" shrinkToFit="1"/>
    </xf>
    <xf numFmtId="38" fontId="26" fillId="0" borderId="31" xfId="87" applyFont="1" applyBorder="1" applyAlignment="1" applyProtection="1">
      <alignment horizontal="right" vertical="center" shrinkToFit="1"/>
    </xf>
    <xf numFmtId="3" fontId="26" fillId="0" borderId="70" xfId="0" applyNumberFormat="1" applyFont="1" applyBorder="1" applyAlignment="1">
      <alignment horizontal="right" vertical="center" shrinkToFit="1"/>
    </xf>
    <xf numFmtId="3" fontId="26" fillId="0" borderId="73" xfId="0" applyNumberFormat="1" applyFont="1" applyBorder="1" applyAlignment="1">
      <alignment horizontal="right" vertical="center" shrinkToFit="1"/>
    </xf>
    <xf numFmtId="0" fontId="18" fillId="0" borderId="35" xfId="0" applyFont="1" applyBorder="1" applyAlignment="1">
      <alignment horizontal="center" vertical="center" shrinkToFit="1"/>
    </xf>
    <xf numFmtId="0" fontId="18" fillId="0" borderId="37" xfId="0" applyFont="1" applyBorder="1" applyAlignment="1">
      <alignment horizontal="center" vertical="center" shrinkToFit="1"/>
    </xf>
    <xf numFmtId="0" fontId="18" fillId="0" borderId="49" xfId="0" applyFont="1" applyBorder="1" applyAlignment="1">
      <alignment horizontal="center" vertical="center" shrinkToFit="1"/>
    </xf>
    <xf numFmtId="0" fontId="18" fillId="0" borderId="25" xfId="0" applyFont="1" applyBorder="1" applyAlignment="1">
      <alignment horizontal="center" vertical="center" shrinkToFit="1"/>
    </xf>
    <xf numFmtId="38" fontId="26" fillId="0" borderId="26" xfId="87" applyFont="1" applyBorder="1" applyAlignment="1" applyProtection="1">
      <alignment horizontal="right" vertical="center" shrinkToFit="1"/>
    </xf>
    <xf numFmtId="38" fontId="26" fillId="0" borderId="24" xfId="87" applyFont="1" applyBorder="1" applyAlignment="1" applyProtection="1">
      <alignment horizontal="right" vertical="center" shrinkToFit="1"/>
    </xf>
    <xf numFmtId="3" fontId="26" fillId="0" borderId="54" xfId="0" applyNumberFormat="1" applyFont="1" applyBorder="1" applyAlignment="1">
      <alignment horizontal="right" vertical="center" shrinkToFit="1"/>
    </xf>
    <xf numFmtId="3" fontId="26" fillId="0" borderId="55" xfId="0" applyNumberFormat="1" applyFont="1" applyBorder="1" applyAlignment="1">
      <alignment horizontal="right" vertical="center" shrinkToFit="1"/>
    </xf>
    <xf numFmtId="0" fontId="18" fillId="0" borderId="54" xfId="0" applyFont="1" applyBorder="1" applyAlignment="1">
      <alignment horizontal="right" vertical="center" shrinkToFit="1"/>
    </xf>
    <xf numFmtId="0" fontId="18" fillId="0" borderId="55" xfId="0" applyFont="1" applyBorder="1" applyAlignment="1">
      <alignment horizontal="right" vertical="center" shrinkToFit="1"/>
    </xf>
    <xf numFmtId="0" fontId="18" fillId="0" borderId="56" xfId="0" applyFont="1" applyBorder="1" applyAlignment="1">
      <alignment horizontal="right" vertical="center" shrinkToFit="1"/>
    </xf>
    <xf numFmtId="0" fontId="18" fillId="0" borderId="26" xfId="0" applyFont="1" applyBorder="1" applyAlignment="1">
      <alignment horizontal="left" vertical="center" shrinkToFit="1"/>
    </xf>
    <xf numFmtId="0" fontId="18" fillId="0" borderId="24" xfId="0" applyFont="1" applyBorder="1" applyAlignment="1">
      <alignment horizontal="left" vertical="center" shrinkToFit="1"/>
    </xf>
    <xf numFmtId="0" fontId="18" fillId="0" borderId="25" xfId="0" applyFont="1" applyBorder="1" applyAlignment="1">
      <alignment horizontal="left" vertical="center" shrinkToFit="1"/>
    </xf>
    <xf numFmtId="38" fontId="26" fillId="0" borderId="91" xfId="87" applyFont="1" applyBorder="1" applyAlignment="1" applyProtection="1">
      <alignment horizontal="right" vertical="center" shrinkToFit="1"/>
    </xf>
    <xf numFmtId="0" fontId="18" fillId="0" borderId="88" xfId="0" applyFont="1" applyBorder="1" applyAlignment="1">
      <alignment horizontal="center" vertical="center" shrinkToFit="1"/>
    </xf>
    <xf numFmtId="0" fontId="18" fillId="0" borderId="90" xfId="0" applyFont="1" applyBorder="1" applyAlignment="1">
      <alignment horizontal="center" vertical="center" shrinkToFit="1"/>
    </xf>
    <xf numFmtId="0" fontId="18" fillId="0" borderId="78"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86"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93" xfId="0" applyFont="1" applyBorder="1" applyAlignment="1">
      <alignment horizontal="right" vertical="center" shrinkToFit="1"/>
    </xf>
    <xf numFmtId="0" fontId="18" fillId="0" borderId="89" xfId="0" applyFont="1" applyBorder="1" applyAlignment="1">
      <alignment horizontal="right" vertical="center" shrinkToFit="1"/>
    </xf>
    <xf numFmtId="0" fontId="18" fillId="0" borderId="90" xfId="0" applyFont="1" applyBorder="1" applyAlignment="1">
      <alignment horizontal="right" vertical="center" shrinkToFit="1"/>
    </xf>
    <xf numFmtId="0" fontId="18" fillId="0" borderId="15" xfId="0" applyFont="1" applyBorder="1" applyAlignment="1">
      <alignment horizontal="left" vertical="center" shrinkToFit="1"/>
    </xf>
    <xf numFmtId="38" fontId="26" fillId="0" borderId="17" xfId="87" applyFont="1" applyBorder="1" applyAlignment="1" applyProtection="1">
      <alignment horizontal="right" vertical="center" shrinkToFit="1"/>
    </xf>
    <xf numFmtId="38" fontId="26" fillId="0" borderId="81" xfId="87" applyFont="1" applyBorder="1" applyAlignment="1" applyProtection="1">
      <alignment horizontal="right" vertical="center" shrinkToFi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xf>
  </cellXfs>
  <cellStyles count="88">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桁区切り" xfId="87"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s>
  <dxfs count="14">
    <dxf>
      <font>
        <color theme="9"/>
      </font>
      <fill>
        <patternFill>
          <bgColor theme="9" tint="0.79998168889431442"/>
        </patternFill>
      </fill>
    </dxf>
    <dxf>
      <font>
        <color theme="9"/>
      </font>
      <fill>
        <patternFill>
          <bgColor theme="9" tint="0.79998168889431442"/>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ill>
        <patternFill>
          <bgColor theme="9"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0"/>
  <sheetViews>
    <sheetView showGridLines="0" tabSelected="1" zoomScaleNormal="100" zoomScalePageLayoutView="78" workbookViewId="0">
      <selection activeCell="A6" sqref="A6:B6"/>
    </sheetView>
  </sheetViews>
  <sheetFormatPr baseColWidth="10" defaultColWidth="7.19921875" defaultRowHeight="17"/>
  <cols>
    <col min="1" max="7" width="7.19921875" style="1"/>
    <col min="8" max="10" width="7.19921875" style="6"/>
    <col min="11" max="18" width="7.19921875" style="1"/>
    <col min="19" max="26" width="7.19921875" style="83"/>
    <col min="27" max="16384" width="7.19921875" style="1"/>
  </cols>
  <sheetData>
    <row r="1" spans="1:26" s="13" customFormat="1" ht="23">
      <c r="A1" s="129" t="s">
        <v>117</v>
      </c>
      <c r="B1" s="129"/>
      <c r="C1" s="129"/>
      <c r="D1" s="129"/>
      <c r="E1" s="129"/>
      <c r="F1" s="129"/>
      <c r="G1" s="129"/>
      <c r="H1" s="129"/>
      <c r="I1" s="129"/>
      <c r="J1" s="129"/>
      <c r="K1" s="129"/>
      <c r="L1" s="129"/>
      <c r="M1" s="129"/>
      <c r="N1" s="129"/>
      <c r="O1" s="129"/>
      <c r="P1" s="129"/>
      <c r="Q1" s="129"/>
      <c r="S1" s="67"/>
      <c r="T1" s="67"/>
      <c r="U1" s="67"/>
      <c r="V1" s="67"/>
      <c r="W1" s="67"/>
      <c r="X1" s="67"/>
      <c r="Y1" s="67"/>
      <c r="Z1" s="67"/>
    </row>
    <row r="2" spans="1:26" s="13" customFormat="1" ht="23">
      <c r="A2" s="66"/>
      <c r="B2" s="66"/>
      <c r="C2" s="66"/>
      <c r="D2" s="66"/>
      <c r="E2" s="66"/>
      <c r="F2" s="66"/>
      <c r="G2" s="66"/>
      <c r="H2" s="66"/>
      <c r="I2" s="66"/>
      <c r="J2" s="66"/>
      <c r="K2" s="66"/>
      <c r="L2" s="66"/>
      <c r="M2" s="66"/>
      <c r="N2" s="66"/>
      <c r="O2" s="66"/>
      <c r="P2" s="66"/>
      <c r="Q2" s="66"/>
      <c r="S2" s="67"/>
      <c r="T2" s="67"/>
      <c r="U2" s="67"/>
      <c r="V2" s="67"/>
      <c r="W2" s="67"/>
      <c r="X2" s="67"/>
      <c r="Y2" s="67"/>
      <c r="Z2" s="67"/>
    </row>
    <row r="3" spans="1:26" s="13" customFormat="1" ht="18" customHeight="1">
      <c r="A3" s="130" t="s">
        <v>118</v>
      </c>
      <c r="B3" s="131"/>
      <c r="C3" s="131"/>
      <c r="D3" s="131"/>
      <c r="E3" s="131"/>
      <c r="F3" s="131"/>
      <c r="G3" s="131"/>
      <c r="H3" s="131"/>
      <c r="I3" s="131"/>
      <c r="J3" s="131"/>
      <c r="K3" s="131"/>
      <c r="L3" s="131"/>
      <c r="M3" s="131"/>
      <c r="N3" s="131"/>
      <c r="O3" s="131"/>
      <c r="P3" s="131"/>
      <c r="Q3" s="131"/>
      <c r="S3" s="67"/>
      <c r="T3" s="67"/>
      <c r="U3" s="67"/>
      <c r="V3" s="67"/>
      <c r="W3" s="67"/>
      <c r="X3" s="67"/>
      <c r="Y3" s="67"/>
      <c r="Z3" s="67"/>
    </row>
    <row r="4" spans="1:26" s="13" customFormat="1" ht="17" customHeight="1">
      <c r="A4" s="132" t="s">
        <v>87</v>
      </c>
      <c r="B4" s="133"/>
      <c r="C4" s="133"/>
      <c r="D4" s="133"/>
      <c r="E4" s="133"/>
      <c r="F4" s="133"/>
      <c r="G4" s="133"/>
      <c r="H4" s="133"/>
      <c r="I4" s="133"/>
      <c r="J4" s="133"/>
      <c r="K4" s="133"/>
      <c r="L4" s="133"/>
      <c r="M4" s="133"/>
      <c r="N4" s="133"/>
      <c r="O4" s="133"/>
      <c r="P4" s="133"/>
      <c r="Q4" s="133"/>
      <c r="S4" s="67"/>
      <c r="T4" s="67"/>
      <c r="U4" s="67"/>
      <c r="V4" s="67"/>
      <c r="W4" s="67"/>
      <c r="X4" s="67"/>
      <c r="Y4" s="67"/>
      <c r="Z4" s="67"/>
    </row>
    <row r="5" spans="1:26" s="13" customFormat="1" ht="17" customHeight="1">
      <c r="A5" s="62"/>
      <c r="B5" s="63"/>
      <c r="C5" s="63"/>
      <c r="D5" s="63"/>
      <c r="E5" s="63"/>
      <c r="F5" s="63"/>
      <c r="G5" s="63"/>
      <c r="H5" s="63"/>
      <c r="I5" s="63"/>
      <c r="J5" s="63"/>
      <c r="K5" s="63"/>
      <c r="L5" s="63"/>
      <c r="M5" s="63"/>
      <c r="N5" s="63"/>
      <c r="O5" s="63"/>
      <c r="P5" s="63"/>
      <c r="Q5" s="63"/>
      <c r="S5" s="67"/>
      <c r="T5" s="67"/>
      <c r="U5" s="67"/>
      <c r="V5" s="67"/>
      <c r="W5" s="67"/>
      <c r="X5" s="67"/>
      <c r="Y5" s="67"/>
      <c r="Z5" s="67"/>
    </row>
    <row r="6" spans="1:26" s="14" customFormat="1" ht="41">
      <c r="A6" s="134" t="s">
        <v>36</v>
      </c>
      <c r="B6" s="135"/>
      <c r="C6" s="136" t="s">
        <v>24</v>
      </c>
      <c r="D6" s="136"/>
      <c r="E6" s="22" t="s">
        <v>16</v>
      </c>
      <c r="F6" s="137" t="str">
        <f>Sheet2!H4</f>
        <v>高等学校の部Ａ編成</v>
      </c>
      <c r="G6" s="138"/>
      <c r="H6" s="138"/>
      <c r="I6" s="138"/>
      <c r="J6" s="138"/>
      <c r="K6" s="139"/>
      <c r="L6" s="23" t="s">
        <v>20</v>
      </c>
      <c r="M6" s="43"/>
      <c r="N6" s="24" t="s">
        <v>48</v>
      </c>
      <c r="O6" s="22" t="s">
        <v>18</v>
      </c>
      <c r="P6" s="43"/>
      <c r="Q6" s="24" t="s">
        <v>19</v>
      </c>
      <c r="S6" s="68"/>
      <c r="T6" s="68"/>
      <c r="U6" s="69" t="s">
        <v>36</v>
      </c>
      <c r="V6" s="70"/>
      <c r="W6" s="69" t="s">
        <v>36</v>
      </c>
      <c r="X6" s="68"/>
      <c r="Y6" s="68"/>
      <c r="Z6" s="68"/>
    </row>
    <row r="7" spans="1:26" s="14" customFormat="1" ht="35" customHeight="1">
      <c r="A7" s="120" t="s">
        <v>66</v>
      </c>
      <c r="B7" s="121"/>
      <c r="C7" s="122"/>
      <c r="D7" s="123"/>
      <c r="E7" s="124"/>
      <c r="F7" s="124"/>
      <c r="G7" s="124"/>
      <c r="H7" s="124"/>
      <c r="I7" s="124"/>
      <c r="J7" s="124"/>
      <c r="K7" s="124"/>
      <c r="L7" s="124"/>
      <c r="M7" s="124"/>
      <c r="N7" s="124"/>
      <c r="O7" s="124"/>
      <c r="P7" s="124"/>
      <c r="Q7" s="125"/>
      <c r="S7" s="68"/>
      <c r="T7" s="68"/>
      <c r="U7" s="69" t="s">
        <v>25</v>
      </c>
      <c r="V7" s="70"/>
      <c r="W7" s="69" t="s">
        <v>44</v>
      </c>
      <c r="X7" s="68"/>
      <c r="Y7" s="68"/>
      <c r="Z7" s="68"/>
    </row>
    <row r="8" spans="1:26" s="14" customFormat="1" ht="20" customHeight="1">
      <c r="A8" s="126" t="s">
        <v>40</v>
      </c>
      <c r="B8" s="126"/>
      <c r="C8" s="126"/>
      <c r="D8" s="26" t="s">
        <v>41</v>
      </c>
      <c r="E8" s="140"/>
      <c r="F8" s="141"/>
      <c r="G8" s="141"/>
      <c r="H8" s="141"/>
      <c r="I8" s="141"/>
      <c r="J8" s="141"/>
      <c r="K8" s="142"/>
      <c r="L8" s="27" t="s">
        <v>37</v>
      </c>
      <c r="M8" s="44"/>
      <c r="N8" s="28" t="s">
        <v>38</v>
      </c>
      <c r="O8" s="47"/>
      <c r="P8" s="28" t="s">
        <v>38</v>
      </c>
      <c r="Q8" s="50"/>
      <c r="S8" s="71" t="str">
        <f>CONCATENATE(M8,N8,O8,P8,Q8)</f>
        <v>ーー</v>
      </c>
      <c r="T8" s="68"/>
      <c r="U8" s="69" t="s">
        <v>26</v>
      </c>
      <c r="V8" s="70"/>
      <c r="W8" s="69" t="s">
        <v>45</v>
      </c>
      <c r="X8" s="68"/>
      <c r="Y8" s="68"/>
      <c r="Z8" s="68"/>
    </row>
    <row r="9" spans="1:26" s="14" customFormat="1" ht="20" customHeight="1">
      <c r="A9" s="126"/>
      <c r="B9" s="126"/>
      <c r="C9" s="126"/>
      <c r="D9" s="127" t="s">
        <v>42</v>
      </c>
      <c r="E9" s="143"/>
      <c r="F9" s="144"/>
      <c r="G9" s="144"/>
      <c r="H9" s="144"/>
      <c r="I9" s="144"/>
      <c r="J9" s="144"/>
      <c r="K9" s="145"/>
      <c r="L9" s="29" t="s">
        <v>39</v>
      </c>
      <c r="M9" s="45"/>
      <c r="N9" s="30" t="s">
        <v>38</v>
      </c>
      <c r="O9" s="48"/>
      <c r="P9" s="30" t="s">
        <v>38</v>
      </c>
      <c r="Q9" s="51"/>
      <c r="S9" s="68" t="str">
        <f t="shared" ref="S9:S10" si="0">CONCATENATE(M9,N9,O9,P9,Q9)</f>
        <v>ーー</v>
      </c>
      <c r="T9" s="68"/>
      <c r="U9" s="69" t="s">
        <v>27</v>
      </c>
      <c r="V9" s="70"/>
      <c r="W9" s="70"/>
      <c r="X9" s="68"/>
      <c r="Y9" s="68"/>
      <c r="Z9" s="68"/>
    </row>
    <row r="10" spans="1:26" s="14" customFormat="1" ht="20" customHeight="1">
      <c r="A10" s="126"/>
      <c r="B10" s="126"/>
      <c r="C10" s="126"/>
      <c r="D10" s="128"/>
      <c r="E10" s="146"/>
      <c r="F10" s="147"/>
      <c r="G10" s="147"/>
      <c r="H10" s="147"/>
      <c r="I10" s="147"/>
      <c r="J10" s="147"/>
      <c r="K10" s="148"/>
      <c r="L10" s="31" t="s">
        <v>43</v>
      </c>
      <c r="M10" s="46"/>
      <c r="N10" s="32" t="s">
        <v>38</v>
      </c>
      <c r="O10" s="49"/>
      <c r="P10" s="32" t="s">
        <v>38</v>
      </c>
      <c r="Q10" s="52"/>
      <c r="S10" s="68" t="str">
        <f t="shared" si="0"/>
        <v>ーー</v>
      </c>
      <c r="T10" s="68"/>
      <c r="U10" s="69" t="s">
        <v>28</v>
      </c>
      <c r="V10" s="70"/>
      <c r="W10" s="70"/>
      <c r="X10" s="68"/>
      <c r="Y10" s="68"/>
      <c r="Z10" s="68"/>
    </row>
    <row r="11" spans="1:26" s="14" customFormat="1" ht="35" customHeight="1">
      <c r="A11" s="126" t="s">
        <v>88</v>
      </c>
      <c r="B11" s="126"/>
      <c r="C11" s="126"/>
      <c r="D11" s="179"/>
      <c r="E11" s="179"/>
      <c r="F11" s="179"/>
      <c r="G11" s="179"/>
      <c r="H11" s="179"/>
      <c r="I11" s="179"/>
      <c r="J11" s="179"/>
      <c r="K11" s="179"/>
      <c r="L11" s="179"/>
      <c r="M11" s="179"/>
      <c r="N11" s="179"/>
      <c r="O11" s="179"/>
      <c r="P11" s="179"/>
      <c r="Q11" s="179"/>
      <c r="S11" s="68"/>
      <c r="T11" s="68"/>
      <c r="U11" s="69"/>
      <c r="V11" s="70"/>
      <c r="W11" s="70"/>
      <c r="X11" s="68"/>
      <c r="Y11" s="68"/>
      <c r="Z11" s="68"/>
    </row>
    <row r="12" spans="1:26" s="14" customFormat="1" ht="12" customHeight="1">
      <c r="A12" s="25"/>
      <c r="B12" s="25"/>
      <c r="C12" s="25"/>
      <c r="D12" s="25"/>
      <c r="E12" s="25" t="s">
        <v>74</v>
      </c>
      <c r="F12" s="25"/>
      <c r="G12" s="25"/>
      <c r="H12" s="33"/>
      <c r="I12" s="33"/>
      <c r="J12" s="33"/>
      <c r="K12" s="25"/>
      <c r="L12" s="25"/>
      <c r="M12" s="25"/>
      <c r="N12" s="25"/>
      <c r="O12" s="25"/>
      <c r="P12" s="25"/>
      <c r="Q12" s="25"/>
      <c r="S12" s="68"/>
      <c r="T12" s="68"/>
      <c r="U12" s="69" t="s">
        <v>29</v>
      </c>
      <c r="V12" s="70"/>
      <c r="W12" s="70"/>
      <c r="X12" s="68"/>
      <c r="Y12" s="68"/>
      <c r="Z12" s="68"/>
    </row>
    <row r="13" spans="1:26" s="16" customFormat="1" ht="22" customHeight="1" thickBot="1">
      <c r="A13" s="188" t="s">
        <v>99</v>
      </c>
      <c r="B13" s="188"/>
      <c r="C13" s="188"/>
      <c r="D13" s="188"/>
      <c r="E13" s="188"/>
      <c r="F13" s="188"/>
      <c r="G13" s="188"/>
      <c r="H13" s="188"/>
      <c r="I13" s="188"/>
      <c r="J13" s="188"/>
      <c r="K13" s="188"/>
      <c r="L13" s="188"/>
      <c r="M13" s="188"/>
      <c r="N13" s="188"/>
      <c r="O13" s="188"/>
      <c r="P13" s="188"/>
      <c r="Q13" s="188"/>
      <c r="R13" s="15"/>
      <c r="S13" s="72"/>
      <c r="T13" s="73"/>
      <c r="U13" s="69" t="s">
        <v>30</v>
      </c>
      <c r="V13" s="74"/>
      <c r="W13" s="74"/>
      <c r="X13" s="73"/>
      <c r="Y13" s="73"/>
      <c r="Z13" s="73"/>
    </row>
    <row r="14" spans="1:26" s="17" customFormat="1" ht="22" customHeight="1" thickBot="1">
      <c r="A14" s="192" t="s">
        <v>0</v>
      </c>
      <c r="B14" s="193"/>
      <c r="C14" s="182" t="s">
        <v>4</v>
      </c>
      <c r="D14" s="182"/>
      <c r="E14" s="182"/>
      <c r="F14" s="182"/>
      <c r="G14" s="182"/>
      <c r="H14" s="182"/>
      <c r="I14" s="182"/>
      <c r="J14" s="182"/>
      <c r="K14" s="182"/>
      <c r="L14" s="182"/>
      <c r="M14" s="182"/>
      <c r="N14" s="183"/>
      <c r="O14" s="178">
        <v>28000</v>
      </c>
      <c r="P14" s="178"/>
      <c r="Q14" s="34" t="s">
        <v>22</v>
      </c>
      <c r="S14" s="69" t="s">
        <v>36</v>
      </c>
      <c r="T14" s="75"/>
      <c r="U14" s="69" t="s">
        <v>31</v>
      </c>
      <c r="V14" s="76"/>
      <c r="W14" s="76"/>
      <c r="X14" s="77"/>
      <c r="Y14" s="77"/>
      <c r="Z14" s="77"/>
    </row>
    <row r="15" spans="1:26" s="17" customFormat="1" ht="22" customHeight="1" thickTop="1" thickBot="1">
      <c r="A15" s="152" t="s">
        <v>2</v>
      </c>
      <c r="B15" s="153"/>
      <c r="C15" s="184" t="s">
        <v>17</v>
      </c>
      <c r="D15" s="185"/>
      <c r="E15" s="185"/>
      <c r="F15" s="185"/>
      <c r="G15" s="185"/>
      <c r="H15" s="185"/>
      <c r="I15" s="185"/>
      <c r="J15" s="185"/>
      <c r="K15" s="185"/>
      <c r="L15" s="186"/>
      <c r="M15" s="53"/>
      <c r="N15" s="35" t="s">
        <v>5</v>
      </c>
      <c r="O15" s="189">
        <f>M15*300</f>
        <v>0</v>
      </c>
      <c r="P15" s="189"/>
      <c r="Q15" s="36" t="s">
        <v>81</v>
      </c>
      <c r="S15" s="69" t="s">
        <v>79</v>
      </c>
      <c r="T15" s="75">
        <v>12000</v>
      </c>
      <c r="U15" s="69" t="s">
        <v>82</v>
      </c>
      <c r="V15" s="77"/>
      <c r="W15" s="77"/>
      <c r="X15" s="77"/>
      <c r="Y15" s="77"/>
      <c r="Z15" s="77"/>
    </row>
    <row r="16" spans="1:26" s="17" customFormat="1" ht="22" customHeight="1" thickTop="1">
      <c r="A16" s="159" t="s">
        <v>101</v>
      </c>
      <c r="B16" s="160"/>
      <c r="C16" s="209" t="s">
        <v>119</v>
      </c>
      <c r="D16" s="210"/>
      <c r="E16" s="117" t="s">
        <v>105</v>
      </c>
      <c r="F16" s="117"/>
      <c r="G16" s="117"/>
      <c r="H16" s="117"/>
      <c r="I16" s="117"/>
      <c r="J16" s="117"/>
      <c r="K16" s="117"/>
      <c r="L16" s="117"/>
      <c r="M16" s="96"/>
      <c r="N16" s="97" t="s">
        <v>102</v>
      </c>
      <c r="O16" s="218">
        <f>M16*1700</f>
        <v>0</v>
      </c>
      <c r="P16" s="218"/>
      <c r="Q16" s="98" t="s">
        <v>3</v>
      </c>
      <c r="S16" s="69" t="s">
        <v>103</v>
      </c>
      <c r="T16" s="75">
        <v>12000</v>
      </c>
      <c r="U16" s="99" t="s">
        <v>35</v>
      </c>
      <c r="V16" s="76"/>
      <c r="W16" s="76"/>
      <c r="X16" s="77"/>
    </row>
    <row r="17" spans="1:26" s="17" customFormat="1" ht="22" customHeight="1">
      <c r="A17" s="161"/>
      <c r="B17" s="162"/>
      <c r="C17" s="118" t="str">
        <f>IF(ISBLANK($M$6),"",CONCATENATE("8/31㈭午後 ",VLOOKUP($M$6,Sheet2!$K$4:$L$21,2,FALSE)))</f>
        <v/>
      </c>
      <c r="D17" s="119"/>
      <c r="E17" s="115" t="s">
        <v>133</v>
      </c>
      <c r="F17" s="115"/>
      <c r="G17" s="115"/>
      <c r="H17" s="115"/>
      <c r="I17" s="115"/>
      <c r="J17" s="115"/>
      <c r="K17" s="115"/>
      <c r="L17" s="115"/>
      <c r="M17" s="100"/>
      <c r="N17" s="101" t="s">
        <v>102</v>
      </c>
      <c r="O17" s="116">
        <f t="shared" ref="O17" si="1">M17*2500</f>
        <v>0</v>
      </c>
      <c r="P17" s="116"/>
      <c r="Q17" s="102" t="s">
        <v>3</v>
      </c>
      <c r="S17" s="69"/>
      <c r="T17" s="75"/>
      <c r="U17" s="99"/>
      <c r="V17" s="76"/>
      <c r="W17" s="76"/>
      <c r="X17" s="77"/>
    </row>
    <row r="18" spans="1:26" s="17" customFormat="1" ht="22" customHeight="1">
      <c r="A18" s="161"/>
      <c r="B18" s="162"/>
      <c r="C18" s="118" t="str">
        <f>IF(ISBLANK($M$6),"",CONCATENATE("8/31㈭午後 ",VLOOKUP($M$6,Sheet2!$K$4:$L$21,2,FALSE)))</f>
        <v/>
      </c>
      <c r="D18" s="119"/>
      <c r="E18" s="115" t="s">
        <v>134</v>
      </c>
      <c r="F18" s="115"/>
      <c r="G18" s="115"/>
      <c r="H18" s="115"/>
      <c r="I18" s="115"/>
      <c r="J18" s="115"/>
      <c r="K18" s="115"/>
      <c r="L18" s="115"/>
      <c r="M18" s="100"/>
      <c r="N18" s="101" t="s">
        <v>102</v>
      </c>
      <c r="O18" s="116">
        <f>M18*2200</f>
        <v>0</v>
      </c>
      <c r="P18" s="116"/>
      <c r="Q18" s="102" t="s">
        <v>3</v>
      </c>
      <c r="S18" s="69"/>
      <c r="T18" s="75"/>
      <c r="U18" s="99"/>
      <c r="V18" s="76"/>
      <c r="W18" s="76"/>
      <c r="X18" s="77"/>
    </row>
    <row r="19" spans="1:26" s="17" customFormat="1" ht="22" customHeight="1">
      <c r="A19" s="161"/>
      <c r="B19" s="162"/>
      <c r="C19" s="113" t="s">
        <v>120</v>
      </c>
      <c r="D19" s="114"/>
      <c r="E19" s="115" t="s">
        <v>106</v>
      </c>
      <c r="F19" s="115"/>
      <c r="G19" s="115"/>
      <c r="H19" s="115"/>
      <c r="I19" s="115"/>
      <c r="J19" s="115"/>
      <c r="K19" s="115"/>
      <c r="L19" s="115"/>
      <c r="M19" s="100"/>
      <c r="N19" s="101" t="s">
        <v>102</v>
      </c>
      <c r="O19" s="116">
        <f>M19*2500</f>
        <v>0</v>
      </c>
      <c r="P19" s="116"/>
      <c r="Q19" s="102" t="s">
        <v>3</v>
      </c>
      <c r="S19" s="69" t="s">
        <v>50</v>
      </c>
      <c r="T19" s="75">
        <v>16000</v>
      </c>
      <c r="U19" s="99" t="s">
        <v>32</v>
      </c>
      <c r="V19" s="76"/>
      <c r="W19" s="76"/>
      <c r="X19" s="77"/>
    </row>
    <row r="20" spans="1:26" s="17" customFormat="1" ht="22" customHeight="1">
      <c r="A20" s="161"/>
      <c r="B20" s="162"/>
      <c r="C20" s="113" t="s">
        <v>121</v>
      </c>
      <c r="D20" s="114"/>
      <c r="E20" s="115" t="s">
        <v>107</v>
      </c>
      <c r="F20" s="115"/>
      <c r="G20" s="115"/>
      <c r="H20" s="115"/>
      <c r="I20" s="115"/>
      <c r="J20" s="115"/>
      <c r="K20" s="115"/>
      <c r="L20" s="115"/>
      <c r="M20" s="100"/>
      <c r="N20" s="101" t="s">
        <v>102</v>
      </c>
      <c r="O20" s="116">
        <f>M20*1700</f>
        <v>0</v>
      </c>
      <c r="P20" s="116"/>
      <c r="Q20" s="102" t="s">
        <v>3</v>
      </c>
      <c r="S20" s="69" t="s">
        <v>49</v>
      </c>
      <c r="T20" s="75">
        <v>12000</v>
      </c>
      <c r="U20" s="99" t="s">
        <v>33</v>
      </c>
      <c r="V20" s="76"/>
      <c r="W20" s="76"/>
      <c r="X20" s="77"/>
    </row>
    <row r="21" spans="1:26" s="17" customFormat="1" ht="22" customHeight="1">
      <c r="A21" s="161"/>
      <c r="B21" s="162"/>
      <c r="C21" s="113" t="s">
        <v>122</v>
      </c>
      <c r="D21" s="114"/>
      <c r="E21" s="115" t="s">
        <v>124</v>
      </c>
      <c r="F21" s="115"/>
      <c r="G21" s="115"/>
      <c r="H21" s="115"/>
      <c r="I21" s="115"/>
      <c r="J21" s="115"/>
      <c r="K21" s="115"/>
      <c r="L21" s="115"/>
      <c r="M21" s="108"/>
      <c r="N21" s="101" t="s">
        <v>102</v>
      </c>
      <c r="O21" s="116">
        <f>M21*2500</f>
        <v>0</v>
      </c>
      <c r="P21" s="116"/>
      <c r="Q21" s="102" t="s">
        <v>3</v>
      </c>
      <c r="S21" s="69"/>
      <c r="T21" s="75"/>
      <c r="U21" s="99"/>
      <c r="V21" s="76"/>
      <c r="W21" s="76"/>
      <c r="X21" s="77"/>
    </row>
    <row r="22" spans="1:26" s="17" customFormat="1" ht="22" customHeight="1">
      <c r="A22" s="161"/>
      <c r="B22" s="162"/>
      <c r="C22" s="211" t="s">
        <v>123</v>
      </c>
      <c r="D22" s="212"/>
      <c r="E22" s="216" t="s">
        <v>108</v>
      </c>
      <c r="F22" s="216"/>
      <c r="G22" s="216"/>
      <c r="H22" s="216"/>
      <c r="I22" s="216"/>
      <c r="J22" s="216"/>
      <c r="K22" s="216"/>
      <c r="L22" s="216"/>
      <c r="M22" s="103"/>
      <c r="N22" s="104" t="s">
        <v>102</v>
      </c>
      <c r="O22" s="217">
        <f>M22*2500</f>
        <v>0</v>
      </c>
      <c r="P22" s="217"/>
      <c r="Q22" s="105" t="s">
        <v>3</v>
      </c>
      <c r="S22" s="69" t="s">
        <v>51</v>
      </c>
      <c r="T22" s="75">
        <v>18000</v>
      </c>
      <c r="U22" s="99" t="s">
        <v>34</v>
      </c>
      <c r="V22" s="76"/>
      <c r="W22" s="76"/>
      <c r="X22" s="77"/>
    </row>
    <row r="23" spans="1:26" s="17" customFormat="1" ht="22" customHeight="1" thickBot="1">
      <c r="A23" s="207"/>
      <c r="B23" s="208"/>
      <c r="C23" s="213" t="s">
        <v>104</v>
      </c>
      <c r="D23" s="214"/>
      <c r="E23" s="214"/>
      <c r="F23" s="214"/>
      <c r="G23" s="214"/>
      <c r="H23" s="214"/>
      <c r="I23" s="214"/>
      <c r="J23" s="214"/>
      <c r="K23" s="214"/>
      <c r="L23" s="214"/>
      <c r="M23" s="214"/>
      <c r="N23" s="215"/>
      <c r="O23" s="206">
        <f>SUM(O16:P22)</f>
        <v>0</v>
      </c>
      <c r="P23" s="206"/>
      <c r="Q23" s="106" t="s">
        <v>23</v>
      </c>
      <c r="S23" s="69" t="s">
        <v>52</v>
      </c>
      <c r="T23" s="75">
        <v>13000</v>
      </c>
      <c r="U23" s="77"/>
      <c r="V23" s="77"/>
      <c r="W23" s="77"/>
      <c r="X23" s="77"/>
    </row>
    <row r="24" spans="1:26" s="17" customFormat="1" ht="22" customHeight="1" thickTop="1">
      <c r="A24" s="159" t="s">
        <v>92</v>
      </c>
      <c r="B24" s="160"/>
      <c r="C24" s="165" t="s">
        <v>9</v>
      </c>
      <c r="D24" s="166"/>
      <c r="E24" s="167" t="s">
        <v>90</v>
      </c>
      <c r="F24" s="168"/>
      <c r="G24" s="168"/>
      <c r="H24" s="168"/>
      <c r="I24" s="168"/>
      <c r="J24" s="168"/>
      <c r="K24" s="168"/>
      <c r="L24" s="169"/>
      <c r="M24" s="87"/>
      <c r="N24" s="88" t="s">
        <v>21</v>
      </c>
      <c r="O24" s="170">
        <f>M24*5000</f>
        <v>0</v>
      </c>
      <c r="P24" s="171"/>
      <c r="Q24" s="89" t="s">
        <v>72</v>
      </c>
      <c r="S24" s="69"/>
      <c r="T24" s="75"/>
      <c r="U24" s="69"/>
      <c r="V24" s="77"/>
      <c r="W24" s="77"/>
      <c r="X24" s="77"/>
      <c r="Y24" s="77"/>
      <c r="Z24" s="77"/>
    </row>
    <row r="25" spans="1:26" s="17" customFormat="1" ht="22" customHeight="1">
      <c r="A25" s="161"/>
      <c r="B25" s="162"/>
      <c r="C25" s="172" t="s">
        <v>10</v>
      </c>
      <c r="D25" s="173"/>
      <c r="E25" s="154" t="s">
        <v>95</v>
      </c>
      <c r="F25" s="155"/>
      <c r="G25" s="155"/>
      <c r="H25" s="155"/>
      <c r="I25" s="155"/>
      <c r="J25" s="155"/>
      <c r="K25" s="155"/>
      <c r="L25" s="156"/>
      <c r="M25" s="90"/>
      <c r="N25" s="91" t="s">
        <v>21</v>
      </c>
      <c r="O25" s="157">
        <f t="shared" ref="O25:O30" si="2">M25*1000</f>
        <v>0</v>
      </c>
      <c r="P25" s="158"/>
      <c r="Q25" s="92" t="s">
        <v>72</v>
      </c>
      <c r="S25" s="69"/>
      <c r="T25" s="75"/>
      <c r="U25" s="69"/>
      <c r="V25" s="77"/>
      <c r="W25" s="77"/>
      <c r="X25" s="77"/>
      <c r="Y25" s="77"/>
      <c r="Z25" s="77"/>
    </row>
    <row r="26" spans="1:26" s="17" customFormat="1" ht="22" customHeight="1">
      <c r="A26" s="161"/>
      <c r="B26" s="162"/>
      <c r="C26" s="174"/>
      <c r="D26" s="173"/>
      <c r="E26" s="154" t="s">
        <v>96</v>
      </c>
      <c r="F26" s="155"/>
      <c r="G26" s="155"/>
      <c r="H26" s="155"/>
      <c r="I26" s="155"/>
      <c r="J26" s="155"/>
      <c r="K26" s="155"/>
      <c r="L26" s="156"/>
      <c r="M26" s="90"/>
      <c r="N26" s="91" t="s">
        <v>21</v>
      </c>
      <c r="O26" s="157">
        <f t="shared" si="2"/>
        <v>0</v>
      </c>
      <c r="P26" s="158"/>
      <c r="Q26" s="92" t="s">
        <v>72</v>
      </c>
      <c r="S26" s="69"/>
      <c r="T26" s="75"/>
      <c r="U26" s="69"/>
      <c r="V26" s="77"/>
      <c r="W26" s="77"/>
      <c r="X26" s="77"/>
      <c r="Y26" s="77"/>
      <c r="Z26" s="77"/>
    </row>
    <row r="27" spans="1:26" s="17" customFormat="1" ht="22" customHeight="1">
      <c r="A27" s="161"/>
      <c r="B27" s="162"/>
      <c r="C27" s="174"/>
      <c r="D27" s="173"/>
      <c r="E27" s="154" t="s">
        <v>97</v>
      </c>
      <c r="F27" s="155"/>
      <c r="G27" s="155"/>
      <c r="H27" s="155"/>
      <c r="I27" s="155"/>
      <c r="J27" s="155"/>
      <c r="K27" s="155"/>
      <c r="L27" s="156"/>
      <c r="M27" s="90"/>
      <c r="N27" s="91" t="s">
        <v>21</v>
      </c>
      <c r="O27" s="157">
        <f>M27*1000</f>
        <v>0</v>
      </c>
      <c r="P27" s="158"/>
      <c r="Q27" s="92" t="s">
        <v>72</v>
      </c>
      <c r="S27" s="69"/>
      <c r="T27" s="75"/>
      <c r="U27" s="69"/>
      <c r="V27" s="77"/>
      <c r="W27" s="77"/>
      <c r="X27" s="77"/>
      <c r="Y27" s="77"/>
      <c r="Z27" s="77"/>
    </row>
    <row r="28" spans="1:26" s="17" customFormat="1" ht="22" customHeight="1">
      <c r="A28" s="161"/>
      <c r="B28" s="162"/>
      <c r="C28" s="174"/>
      <c r="D28" s="173"/>
      <c r="E28" s="154" t="s">
        <v>98</v>
      </c>
      <c r="F28" s="155"/>
      <c r="G28" s="155"/>
      <c r="H28" s="155"/>
      <c r="I28" s="155"/>
      <c r="J28" s="155"/>
      <c r="K28" s="155"/>
      <c r="L28" s="156"/>
      <c r="M28" s="90"/>
      <c r="N28" s="91" t="s">
        <v>21</v>
      </c>
      <c r="O28" s="157">
        <f>M28*1000</f>
        <v>0</v>
      </c>
      <c r="P28" s="158"/>
      <c r="Q28" s="92" t="s">
        <v>72</v>
      </c>
      <c r="S28" s="69"/>
      <c r="T28" s="75"/>
      <c r="U28" s="69"/>
      <c r="V28" s="77"/>
      <c r="W28" s="77"/>
      <c r="X28" s="77"/>
      <c r="Y28" s="77"/>
      <c r="Z28" s="77"/>
    </row>
    <row r="29" spans="1:26" s="18" customFormat="1" ht="22" customHeight="1">
      <c r="A29" s="161"/>
      <c r="B29" s="162"/>
      <c r="C29" s="172" t="s">
        <v>71</v>
      </c>
      <c r="D29" s="187"/>
      <c r="E29" s="154" t="s">
        <v>94</v>
      </c>
      <c r="F29" s="155"/>
      <c r="G29" s="155"/>
      <c r="H29" s="155"/>
      <c r="I29" s="155"/>
      <c r="J29" s="155"/>
      <c r="K29" s="155"/>
      <c r="L29" s="156"/>
      <c r="M29" s="90"/>
      <c r="N29" s="91" t="s">
        <v>21</v>
      </c>
      <c r="O29" s="157">
        <f t="shared" si="2"/>
        <v>0</v>
      </c>
      <c r="P29" s="158"/>
      <c r="Q29" s="92" t="s">
        <v>72</v>
      </c>
      <c r="S29" s="69" t="s">
        <v>77</v>
      </c>
      <c r="T29" s="75">
        <v>20000</v>
      </c>
      <c r="U29" s="69" t="s">
        <v>83</v>
      </c>
      <c r="V29" s="78"/>
      <c r="W29" s="78"/>
      <c r="X29" s="78"/>
      <c r="Y29" s="78"/>
      <c r="Z29" s="78"/>
    </row>
    <row r="30" spans="1:26" s="18" customFormat="1" ht="22" customHeight="1">
      <c r="A30" s="161"/>
      <c r="B30" s="162"/>
      <c r="C30" s="172" t="s">
        <v>80</v>
      </c>
      <c r="D30" s="173"/>
      <c r="E30" s="154" t="s">
        <v>91</v>
      </c>
      <c r="F30" s="155"/>
      <c r="G30" s="155"/>
      <c r="H30" s="155"/>
      <c r="I30" s="155"/>
      <c r="J30" s="155"/>
      <c r="K30" s="155"/>
      <c r="L30" s="156"/>
      <c r="M30" s="90"/>
      <c r="N30" s="91" t="s">
        <v>21</v>
      </c>
      <c r="O30" s="157">
        <f t="shared" si="2"/>
        <v>0</v>
      </c>
      <c r="P30" s="158"/>
      <c r="Q30" s="92" t="s">
        <v>72</v>
      </c>
      <c r="S30" s="69" t="s">
        <v>49</v>
      </c>
      <c r="T30" s="75">
        <v>12000</v>
      </c>
      <c r="U30" s="69" t="s">
        <v>84</v>
      </c>
      <c r="V30" s="78"/>
      <c r="W30" s="78"/>
      <c r="X30" s="78"/>
      <c r="Y30" s="78"/>
      <c r="Z30" s="78"/>
    </row>
    <row r="31" spans="1:26" s="18" customFormat="1" ht="22" customHeight="1">
      <c r="A31" s="161"/>
      <c r="B31" s="162"/>
      <c r="C31" s="180" t="s">
        <v>73</v>
      </c>
      <c r="D31" s="181"/>
      <c r="E31" s="175" t="s">
        <v>85</v>
      </c>
      <c r="F31" s="176"/>
      <c r="G31" s="176"/>
      <c r="H31" s="176"/>
      <c r="I31" s="176"/>
      <c r="J31" s="176"/>
      <c r="K31" s="176"/>
      <c r="L31" s="177"/>
      <c r="M31" s="93"/>
      <c r="N31" s="94" t="s">
        <v>21</v>
      </c>
      <c r="O31" s="190">
        <f>M31*2000</f>
        <v>0</v>
      </c>
      <c r="P31" s="191"/>
      <c r="Q31" s="95" t="s">
        <v>72</v>
      </c>
      <c r="S31" s="69" t="s">
        <v>78</v>
      </c>
      <c r="T31" s="75">
        <v>23000</v>
      </c>
      <c r="U31" s="69"/>
      <c r="V31" s="78"/>
      <c r="W31" s="78"/>
      <c r="X31" s="78"/>
      <c r="Y31" s="78"/>
      <c r="Z31" s="78"/>
    </row>
    <row r="32" spans="1:26" s="18" customFormat="1" ht="22" customHeight="1" thickBot="1">
      <c r="A32" s="163"/>
      <c r="B32" s="164"/>
      <c r="C32" s="200" t="s">
        <v>47</v>
      </c>
      <c r="D32" s="201"/>
      <c r="E32" s="201"/>
      <c r="F32" s="201"/>
      <c r="G32" s="201"/>
      <c r="H32" s="201"/>
      <c r="I32" s="201"/>
      <c r="J32" s="201"/>
      <c r="K32" s="201"/>
      <c r="L32" s="201"/>
      <c r="M32" s="201"/>
      <c r="N32" s="202"/>
      <c r="O32" s="198">
        <f>SUM(O24:P31)</f>
        <v>0</v>
      </c>
      <c r="P32" s="199"/>
      <c r="Q32" s="86" t="s">
        <v>109</v>
      </c>
      <c r="S32" s="69" t="s">
        <v>56</v>
      </c>
      <c r="T32" s="75">
        <v>18000</v>
      </c>
      <c r="U32" s="78"/>
      <c r="V32" s="78"/>
      <c r="W32" s="78"/>
      <c r="X32" s="78"/>
      <c r="Y32" s="78"/>
      <c r="Z32" s="78"/>
    </row>
    <row r="33" spans="1:26" s="19" customFormat="1" ht="22" customHeight="1" thickBot="1">
      <c r="A33" s="194" t="s">
        <v>1</v>
      </c>
      <c r="B33" s="195"/>
      <c r="C33" s="203" t="s">
        <v>110</v>
      </c>
      <c r="D33" s="204"/>
      <c r="E33" s="204"/>
      <c r="F33" s="204"/>
      <c r="G33" s="204"/>
      <c r="H33" s="204"/>
      <c r="I33" s="204"/>
      <c r="J33" s="204"/>
      <c r="K33" s="204"/>
      <c r="L33" s="204"/>
      <c r="M33" s="204"/>
      <c r="N33" s="205"/>
      <c r="O33" s="196">
        <f>SUM(O14,O15,O23,O32)</f>
        <v>28000</v>
      </c>
      <c r="P33" s="197"/>
      <c r="Q33" s="37" t="s">
        <v>3</v>
      </c>
      <c r="S33" s="79"/>
      <c r="T33" s="79"/>
      <c r="U33" s="79"/>
      <c r="V33" s="79"/>
      <c r="W33" s="79"/>
      <c r="X33" s="79"/>
      <c r="Y33" s="79"/>
      <c r="Z33" s="79"/>
    </row>
    <row r="34" spans="1:26" s="7" customFormat="1" ht="12" customHeight="1">
      <c r="A34" s="11"/>
      <c r="B34" s="11"/>
      <c r="C34" s="11"/>
      <c r="D34" s="11"/>
      <c r="E34" s="11"/>
      <c r="F34" s="11"/>
      <c r="G34" s="11"/>
      <c r="H34" s="12"/>
      <c r="I34" s="12"/>
      <c r="J34" s="11"/>
      <c r="K34" s="11"/>
      <c r="L34" s="11"/>
      <c r="M34" s="11"/>
      <c r="N34" s="11"/>
      <c r="O34" s="11"/>
      <c r="P34" s="11"/>
      <c r="Q34" s="11"/>
      <c r="S34" s="80"/>
      <c r="T34" s="80"/>
      <c r="U34" s="80"/>
      <c r="V34" s="80"/>
      <c r="W34" s="80"/>
      <c r="X34" s="80"/>
      <c r="Y34" s="80"/>
      <c r="Z34" s="80"/>
    </row>
    <row r="35" spans="1:26" s="7" customFormat="1" ht="24" customHeight="1">
      <c r="A35" s="150" t="s">
        <v>11</v>
      </c>
      <c r="B35" s="150"/>
      <c r="C35" s="150"/>
      <c r="D35" s="150"/>
      <c r="E35" s="150"/>
      <c r="F35" s="150"/>
      <c r="G35" s="150"/>
      <c r="H35" s="150"/>
      <c r="I35" s="150"/>
      <c r="J35" s="150"/>
      <c r="K35" s="150"/>
      <c r="L35" s="150"/>
      <c r="M35" s="150"/>
      <c r="N35" s="150"/>
      <c r="O35" s="150"/>
      <c r="P35" s="150"/>
      <c r="Q35" s="150"/>
      <c r="S35" s="80"/>
      <c r="T35" s="80"/>
      <c r="U35" s="80"/>
      <c r="V35" s="80"/>
      <c r="W35" s="80"/>
      <c r="X35" s="80"/>
      <c r="Y35" s="80"/>
      <c r="Z35" s="80"/>
    </row>
    <row r="36" spans="1:26" s="8" customFormat="1" ht="18" customHeight="1">
      <c r="A36" s="65" t="s">
        <v>6</v>
      </c>
      <c r="B36" s="149" t="s">
        <v>12</v>
      </c>
      <c r="C36" s="149"/>
      <c r="D36" s="149"/>
      <c r="E36" s="149"/>
      <c r="F36" s="149"/>
      <c r="G36" s="149"/>
      <c r="H36" s="149"/>
      <c r="I36" s="149"/>
      <c r="J36" s="149"/>
      <c r="K36" s="149"/>
      <c r="L36" s="149"/>
      <c r="M36" s="149"/>
      <c r="N36" s="149"/>
      <c r="O36" s="149"/>
      <c r="P36" s="149"/>
      <c r="S36" s="81"/>
      <c r="T36" s="81"/>
      <c r="U36" s="81"/>
      <c r="V36" s="81"/>
      <c r="W36" s="81"/>
      <c r="X36" s="81"/>
      <c r="Y36" s="81"/>
      <c r="Z36" s="81"/>
    </row>
    <row r="37" spans="1:26" s="8" customFormat="1" ht="18" customHeight="1">
      <c r="A37" s="65" t="s">
        <v>6</v>
      </c>
      <c r="B37" s="149" t="s">
        <v>116</v>
      </c>
      <c r="C37" s="149"/>
      <c r="D37" s="149"/>
      <c r="E37" s="149"/>
      <c r="F37" s="149"/>
      <c r="G37" s="149"/>
      <c r="H37" s="149"/>
      <c r="I37" s="149"/>
      <c r="J37" s="149"/>
      <c r="K37" s="149"/>
      <c r="L37" s="149"/>
      <c r="M37" s="149"/>
      <c r="N37" s="149"/>
      <c r="O37" s="149"/>
      <c r="P37" s="149"/>
      <c r="Q37" s="149"/>
      <c r="S37" s="81"/>
      <c r="T37" s="81"/>
      <c r="U37" s="81"/>
      <c r="V37" s="81"/>
      <c r="W37" s="81"/>
      <c r="X37" s="81"/>
      <c r="Y37" s="81"/>
      <c r="Z37" s="81"/>
    </row>
    <row r="38" spans="1:26" s="8" customFormat="1" ht="18" customHeight="1">
      <c r="A38" s="65" t="s">
        <v>6</v>
      </c>
      <c r="B38" s="151" t="s">
        <v>93</v>
      </c>
      <c r="C38" s="151"/>
      <c r="D38" s="151"/>
      <c r="E38" s="151"/>
      <c r="F38" s="151"/>
      <c r="G38" s="151"/>
      <c r="H38" s="151"/>
      <c r="I38" s="151"/>
      <c r="J38" s="151"/>
      <c r="K38" s="151"/>
      <c r="L38" s="151"/>
      <c r="M38" s="151"/>
      <c r="N38" s="151"/>
      <c r="O38" s="151"/>
      <c r="P38" s="85"/>
      <c r="Q38" s="85"/>
      <c r="S38" s="81"/>
      <c r="T38" s="81"/>
      <c r="U38" s="81"/>
      <c r="V38" s="81"/>
      <c r="W38" s="81"/>
      <c r="X38" s="81"/>
      <c r="Y38" s="81"/>
      <c r="Z38" s="81"/>
    </row>
    <row r="39" spans="1:26" s="8" customFormat="1" ht="18" customHeight="1">
      <c r="A39" s="65" t="s">
        <v>6</v>
      </c>
      <c r="B39" s="149" t="s">
        <v>13</v>
      </c>
      <c r="C39" s="149"/>
      <c r="D39" s="149"/>
      <c r="E39" s="149"/>
      <c r="F39" s="149"/>
      <c r="G39" s="149"/>
      <c r="H39" s="149"/>
      <c r="I39" s="149"/>
      <c r="J39" s="149"/>
      <c r="K39" s="149"/>
      <c r="L39" s="149"/>
      <c r="M39" s="149"/>
      <c r="N39" s="149"/>
      <c r="O39" s="149"/>
      <c r="P39" s="149"/>
      <c r="S39" s="81"/>
      <c r="T39" s="81"/>
      <c r="U39" s="81"/>
      <c r="V39" s="81"/>
      <c r="W39" s="81"/>
      <c r="X39" s="81"/>
      <c r="Y39" s="81"/>
      <c r="Z39" s="81"/>
    </row>
    <row r="40" spans="1:26" s="8" customFormat="1" ht="18" customHeight="1">
      <c r="A40" s="65" t="s">
        <v>6</v>
      </c>
      <c r="B40" s="149" t="s">
        <v>14</v>
      </c>
      <c r="C40" s="149"/>
      <c r="D40" s="149"/>
      <c r="E40" s="149"/>
      <c r="F40" s="149"/>
      <c r="G40" s="149"/>
      <c r="H40" s="149"/>
      <c r="I40" s="149"/>
      <c r="J40" s="149"/>
      <c r="K40" s="149"/>
      <c r="L40" s="149"/>
      <c r="M40" s="149"/>
      <c r="N40" s="149"/>
      <c r="O40" s="149"/>
      <c r="P40" s="149"/>
      <c r="Q40" s="149"/>
      <c r="S40" s="81"/>
      <c r="T40" s="81"/>
      <c r="U40" s="81"/>
      <c r="V40" s="81"/>
      <c r="W40" s="81"/>
      <c r="X40" s="81"/>
      <c r="Y40" s="81"/>
      <c r="Z40" s="81"/>
    </row>
    <row r="41" spans="1:26" s="8" customFormat="1" ht="18" customHeight="1">
      <c r="A41" s="65"/>
      <c r="B41" s="149"/>
      <c r="C41" s="149"/>
      <c r="D41" s="149"/>
      <c r="E41" s="149"/>
      <c r="F41" s="149"/>
      <c r="G41" s="149"/>
      <c r="H41" s="149"/>
      <c r="I41" s="149"/>
      <c r="J41" s="149"/>
      <c r="K41" s="149"/>
      <c r="L41" s="149"/>
      <c r="M41" s="149"/>
      <c r="N41" s="149"/>
      <c r="O41" s="149"/>
      <c r="P41" s="149"/>
      <c r="Q41" s="149"/>
      <c r="S41" s="81"/>
      <c r="T41" s="81"/>
      <c r="U41" s="81"/>
      <c r="V41" s="81"/>
      <c r="W41" s="81"/>
      <c r="X41" s="81"/>
      <c r="Y41" s="81"/>
      <c r="Z41" s="81"/>
    </row>
    <row r="42" spans="1:26" s="8" customFormat="1" ht="18" customHeight="1">
      <c r="A42" s="65" t="s">
        <v>6</v>
      </c>
      <c r="B42" s="149" t="s">
        <v>15</v>
      </c>
      <c r="C42" s="149"/>
      <c r="D42" s="149"/>
      <c r="E42" s="149"/>
      <c r="F42" s="149"/>
      <c r="G42" s="149"/>
      <c r="H42" s="149"/>
      <c r="I42" s="149"/>
      <c r="J42" s="149"/>
      <c r="K42" s="149"/>
      <c r="L42" s="149"/>
      <c r="M42" s="149"/>
      <c r="N42" s="149"/>
      <c r="O42" s="149"/>
      <c r="P42" s="149"/>
      <c r="S42" s="81"/>
      <c r="T42" s="81"/>
      <c r="U42" s="81"/>
      <c r="V42" s="81"/>
      <c r="W42" s="81"/>
      <c r="X42" s="81"/>
      <c r="Y42" s="81"/>
      <c r="Z42" s="81"/>
    </row>
    <row r="43" spans="1:26" s="8" customFormat="1" ht="18" customHeight="1">
      <c r="A43" s="65" t="s">
        <v>6</v>
      </c>
      <c r="B43" s="149" t="s">
        <v>86</v>
      </c>
      <c r="C43" s="149"/>
      <c r="D43" s="149"/>
      <c r="E43" s="149"/>
      <c r="F43" s="149"/>
      <c r="G43" s="149"/>
      <c r="H43" s="149"/>
      <c r="I43" s="149"/>
      <c r="J43" s="149"/>
      <c r="K43" s="149"/>
      <c r="L43" s="149"/>
      <c r="M43" s="149"/>
      <c r="N43" s="149"/>
      <c r="O43" s="149"/>
      <c r="P43" s="149"/>
      <c r="S43" s="81"/>
      <c r="T43" s="81"/>
      <c r="U43" s="81"/>
      <c r="V43" s="81"/>
      <c r="W43" s="81"/>
      <c r="X43" s="81"/>
      <c r="Y43" s="81"/>
      <c r="Z43" s="81"/>
    </row>
    <row r="44" spans="1:26" s="4" customFormat="1" ht="24" customHeight="1">
      <c r="H44" s="5"/>
      <c r="I44" s="5"/>
      <c r="J44" s="5"/>
      <c r="S44" s="82"/>
      <c r="T44" s="82"/>
      <c r="U44" s="82"/>
      <c r="V44" s="82"/>
      <c r="W44" s="82"/>
      <c r="X44" s="82"/>
      <c r="Y44" s="82"/>
      <c r="Z44" s="82"/>
    </row>
    <row r="45" spans="1:26" ht="24" customHeight="1"/>
    <row r="46" spans="1:26" ht="24" customHeight="1"/>
    <row r="47" spans="1:26" ht="24" customHeight="1"/>
    <row r="48" spans="1:26"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sheetData>
  <sheetProtection sheet="1" objects="1" scenarios="1"/>
  <mergeCells count="80">
    <mergeCell ref="O23:P23"/>
    <mergeCell ref="A16:B23"/>
    <mergeCell ref="C16:D16"/>
    <mergeCell ref="C19:D19"/>
    <mergeCell ref="C20:D20"/>
    <mergeCell ref="C22:D22"/>
    <mergeCell ref="C23:N23"/>
    <mergeCell ref="E22:L22"/>
    <mergeCell ref="O20:P20"/>
    <mergeCell ref="O22:P22"/>
    <mergeCell ref="O16:P16"/>
    <mergeCell ref="O19:P19"/>
    <mergeCell ref="E17:L17"/>
    <mergeCell ref="E18:L18"/>
    <mergeCell ref="O17:P17"/>
    <mergeCell ref="O18:P18"/>
    <mergeCell ref="A33:B33"/>
    <mergeCell ref="O33:P33"/>
    <mergeCell ref="O32:P32"/>
    <mergeCell ref="C32:N32"/>
    <mergeCell ref="C33:N33"/>
    <mergeCell ref="O14:P14"/>
    <mergeCell ref="O28:P28"/>
    <mergeCell ref="A11:C11"/>
    <mergeCell ref="D11:Q11"/>
    <mergeCell ref="C31:D31"/>
    <mergeCell ref="C14:N14"/>
    <mergeCell ref="C15:L15"/>
    <mergeCell ref="C29:D29"/>
    <mergeCell ref="C30:D30"/>
    <mergeCell ref="E29:L29"/>
    <mergeCell ref="E25:L25"/>
    <mergeCell ref="E30:L30"/>
    <mergeCell ref="A13:Q13"/>
    <mergeCell ref="O15:P15"/>
    <mergeCell ref="O31:P31"/>
    <mergeCell ref="A14:B14"/>
    <mergeCell ref="A15:B15"/>
    <mergeCell ref="E28:L28"/>
    <mergeCell ref="O25:P25"/>
    <mergeCell ref="O30:P30"/>
    <mergeCell ref="O29:P29"/>
    <mergeCell ref="A24:B32"/>
    <mergeCell ref="C24:D24"/>
    <mergeCell ref="E24:L24"/>
    <mergeCell ref="O24:P24"/>
    <mergeCell ref="C25:D28"/>
    <mergeCell ref="E26:L26"/>
    <mergeCell ref="O26:P26"/>
    <mergeCell ref="E27:L27"/>
    <mergeCell ref="O27:P27"/>
    <mergeCell ref="E31:L31"/>
    <mergeCell ref="C17:D17"/>
    <mergeCell ref="B43:P43"/>
    <mergeCell ref="A35:Q35"/>
    <mergeCell ref="B36:P36"/>
    <mergeCell ref="B37:Q37"/>
    <mergeCell ref="B39:P39"/>
    <mergeCell ref="B40:Q41"/>
    <mergeCell ref="B42:P42"/>
    <mergeCell ref="B38:O38"/>
    <mergeCell ref="A7:C7"/>
    <mergeCell ref="D7:Q7"/>
    <mergeCell ref="A8:C10"/>
    <mergeCell ref="D9:D10"/>
    <mergeCell ref="A1:Q1"/>
    <mergeCell ref="A3:Q3"/>
    <mergeCell ref="A4:Q4"/>
    <mergeCell ref="A6:B6"/>
    <mergeCell ref="C6:D6"/>
    <mergeCell ref="F6:K6"/>
    <mergeCell ref="E8:K8"/>
    <mergeCell ref="E9:K10"/>
    <mergeCell ref="C21:D21"/>
    <mergeCell ref="E21:L21"/>
    <mergeCell ref="O21:P21"/>
    <mergeCell ref="E16:L16"/>
    <mergeCell ref="E19:L19"/>
    <mergeCell ref="E20:L20"/>
    <mergeCell ref="C18:D18"/>
  </mergeCells>
  <phoneticPr fontId="1"/>
  <conditionalFormatting sqref="A6 C17:C18">
    <cfRule type="containsText" dxfId="0" priority="23" operator="containsText" text="（選択して下さい）">
      <formula>NOT(ISERROR(SEARCH("（選択して下さい）",A6)))</formula>
    </cfRule>
  </conditionalFormatting>
  <conditionalFormatting sqref="D7:Q7">
    <cfRule type="containsBlanks" dxfId="13" priority="2">
      <formula>LEN(TRIM(D7))=0</formula>
    </cfRule>
  </conditionalFormatting>
  <conditionalFormatting sqref="D11:Q11">
    <cfRule type="containsBlanks" dxfId="12" priority="8">
      <formula>LEN(TRIM(D11))=0</formula>
    </cfRule>
  </conditionalFormatting>
  <conditionalFormatting sqref="E8:E9 Q8:Q10">
    <cfRule type="containsBlanks" dxfId="11" priority="13">
      <formula>LEN(TRIM(E8))=0</formula>
    </cfRule>
  </conditionalFormatting>
  <conditionalFormatting sqref="F6:K6">
    <cfRule type="containsBlanks" dxfId="10" priority="1">
      <formula>LEN(TRIM(F6))=0</formula>
    </cfRule>
  </conditionalFormatting>
  <conditionalFormatting sqref="M6">
    <cfRule type="containsBlanks" dxfId="9" priority="19">
      <formula>LEN(TRIM(M6))=0</formula>
    </cfRule>
  </conditionalFormatting>
  <conditionalFormatting sqref="M8:M10">
    <cfRule type="containsBlanks" dxfId="8" priority="11">
      <formula>LEN(TRIM(M8))=0</formula>
    </cfRule>
  </conditionalFormatting>
  <conditionalFormatting sqref="M15:M22">
    <cfRule type="containsBlanks" dxfId="7" priority="4">
      <formula>LEN(TRIM(M15))=0</formula>
    </cfRule>
  </conditionalFormatting>
  <conditionalFormatting sqref="M24:M31">
    <cfRule type="containsBlanks" dxfId="6" priority="22">
      <formula>LEN(TRIM(M24))=0</formula>
    </cfRule>
  </conditionalFormatting>
  <conditionalFormatting sqref="O8:O10">
    <cfRule type="containsBlanks" dxfId="5" priority="12">
      <formula>LEN(TRIM(O8))=0</formula>
    </cfRule>
  </conditionalFormatting>
  <conditionalFormatting sqref="O14:P14">
    <cfRule type="containsErrors" dxfId="4" priority="9">
      <formula>ISERROR(O14)</formula>
    </cfRule>
  </conditionalFormatting>
  <conditionalFormatting sqref="O15:P32">
    <cfRule type="cellIs" dxfId="3" priority="3" operator="equal">
      <formula>0</formula>
    </cfRule>
  </conditionalFormatting>
  <conditionalFormatting sqref="O33:P33">
    <cfRule type="containsErrors" dxfId="2" priority="10">
      <formula>ISERROR(O33)</formula>
    </cfRule>
  </conditionalFormatting>
  <conditionalFormatting sqref="P6">
    <cfRule type="containsBlanks" dxfId="1" priority="20">
      <formula>LEN(TRIM(P6))=0</formula>
    </cfRule>
  </conditionalFormatting>
  <dataValidations count="5">
    <dataValidation allowBlank="1" showInputMessage="1" showErrorMessage="1" prompt="半角数字で入力して下さい（数字のみ入力）" sqref="P6:Q6 O8:O10 Q8:Q10 M8:M10 M15:M22" xr:uid="{00000000-0002-0000-0000-000000000000}"/>
    <dataValidation type="whole" allowBlank="1" showInputMessage="1" showErrorMessage="1" error="1〜18で指定してください。" prompt="半角数字で入力して下さい（数字のみ入力）_x000a_不明の場合は、空欄でかまいません。" sqref="M6" xr:uid="{00000000-0002-0000-0000-000001000000}">
      <formula1>1</formula1>
      <formula2>18</formula2>
    </dataValidation>
    <dataValidation allowBlank="1" showInputMessage="1" showErrorMessage="1" prompt="姓と名の間に全角スペースを入れて下さい。" sqref="E8:E9" xr:uid="{00000000-0002-0000-0000-000002000000}"/>
    <dataValidation type="whole" allowBlank="1" showInputMessage="1" showErrorMessage="1" error="２台までです。" prompt="半角数字で入力して下さい（数字のみ入力）" sqref="M25:M28" xr:uid="{00000000-0002-0000-0000-000003000000}">
      <formula1>1</formula1>
      <formula2>2</formula2>
    </dataValidation>
    <dataValidation type="whole" allowBlank="1" showInputMessage="1" showErrorMessage="1" error="１台までです。" prompt="半角数字で入力して下さい（数字のみ入力）" sqref="M24 M29:M31" xr:uid="{00000000-0002-0000-0000-000004000000}">
      <formula1>1</formula1>
      <formula2>1</formula2>
    </dataValidation>
  </dataValidations>
  <pageMargins left="0.59055118110236227" right="0.59055118110236227" top="0.74803149606299213" bottom="0.74803149606299213" header="0.31496062992125984" footer="0.31496062992125984"/>
  <pageSetup paperSize="9" scale="81" orientation="portrait" horizontalDpi="4294967292" verticalDpi="4294967292" r:id="rId1"/>
  <ignoredErrors>
    <ignoredError sqref="N10 N8 N9 P10 P8 P9"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Sheet2!$A$3:$A$14</xm:f>
          </x14:formula1>
          <xm:sqref>A6:B6</xm:sqref>
        </x14:dataValidation>
        <x14:dataValidation type="list" allowBlank="1" showInputMessage="1" showErrorMessage="1" prompt="（選択して下さい）" xr:uid="{00000000-0002-0000-0000-000007000000}">
          <x14:formula1>
            <xm:f>Sheet2!$A$3:$A$14</xm:f>
          </x14:formula1>
          <xm:sqref>A6:B6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2"/>
  <sheetViews>
    <sheetView zoomScale="80" zoomScaleNormal="80" workbookViewId="0">
      <selection activeCell="A5" sqref="A5"/>
    </sheetView>
  </sheetViews>
  <sheetFormatPr baseColWidth="10" defaultColWidth="11" defaultRowHeight="22" customHeight="1"/>
  <cols>
    <col min="1" max="1" width="26" style="39" customWidth="1"/>
    <col min="2" max="2" width="7.59765625" style="39" customWidth="1"/>
    <col min="3" max="3" width="4.59765625" style="39" bestFit="1" customWidth="1"/>
    <col min="4" max="4" width="6.59765625" style="39" bestFit="1" customWidth="1"/>
    <col min="5" max="5" width="41" style="40" customWidth="1"/>
    <col min="6" max="6" width="6.3984375" style="39" bestFit="1" customWidth="1"/>
    <col min="7" max="7" width="16.796875" style="40" customWidth="1"/>
    <col min="8" max="8" width="23" style="40" customWidth="1"/>
    <col min="9" max="11" width="19.3984375" style="39" bestFit="1" customWidth="1"/>
    <col min="12" max="12" width="33.19921875" style="39" bestFit="1" customWidth="1"/>
    <col min="13" max="13" width="11" style="38"/>
    <col min="14" max="14" width="6.59765625" style="38" bestFit="1" customWidth="1"/>
    <col min="15" max="15" width="10" style="38" customWidth="1"/>
    <col min="16" max="16" width="6.59765625" style="38" bestFit="1" customWidth="1"/>
    <col min="17" max="17" width="10" style="38" customWidth="1"/>
    <col min="18" max="18" width="6.59765625" style="38" bestFit="1" customWidth="1"/>
    <col min="19" max="19" width="10" style="38" customWidth="1"/>
    <col min="20" max="20" width="6.59765625" style="38" bestFit="1" customWidth="1"/>
    <col min="21" max="21" width="10" style="38" customWidth="1"/>
    <col min="22" max="22" width="6.59765625" style="38" bestFit="1" customWidth="1"/>
    <col min="23" max="23" width="10" style="38" customWidth="1"/>
    <col min="24" max="24" width="6.59765625" style="38" bestFit="1" customWidth="1"/>
    <col min="25" max="27" width="10" style="38" customWidth="1"/>
    <col min="28" max="28" width="6.59765625" style="38" bestFit="1" customWidth="1"/>
    <col min="29" max="30" width="10" style="38" customWidth="1"/>
    <col min="31" max="31" width="6.59765625" style="38" bestFit="1" customWidth="1"/>
    <col min="32" max="32" width="10" style="38" customWidth="1"/>
    <col min="33" max="33" width="6.59765625" style="38" bestFit="1" customWidth="1"/>
    <col min="34" max="34" width="10" style="38" customWidth="1"/>
    <col min="35" max="35" width="6.59765625" style="38" bestFit="1" customWidth="1"/>
    <col min="36" max="36" width="10" style="38" customWidth="1"/>
    <col min="37" max="37" width="6.59765625" style="38" bestFit="1" customWidth="1"/>
    <col min="38" max="38" width="10" style="38" customWidth="1"/>
    <col min="39" max="39" width="6.59765625" style="38" bestFit="1" customWidth="1"/>
    <col min="40" max="40" width="10" style="38" customWidth="1"/>
    <col min="41" max="41" width="6.59765625" style="38" bestFit="1" customWidth="1"/>
    <col min="42" max="42" width="10" style="38" customWidth="1"/>
    <col min="43" max="43" width="6.59765625" style="38" bestFit="1" customWidth="1"/>
    <col min="44" max="44" width="10" style="38" customWidth="1"/>
    <col min="45" max="45" width="6.59765625" style="38" bestFit="1" customWidth="1"/>
    <col min="46" max="47" width="10" style="38" customWidth="1"/>
    <col min="48" max="16384" width="11" style="38"/>
  </cols>
  <sheetData>
    <row r="1" spans="1:48" ht="22" customHeight="1">
      <c r="A1" s="220" t="s">
        <v>57</v>
      </c>
      <c r="B1" s="221" t="s">
        <v>115</v>
      </c>
      <c r="C1" s="220" t="s">
        <v>70</v>
      </c>
      <c r="D1" s="220" t="s">
        <v>69</v>
      </c>
      <c r="E1" s="220" t="s">
        <v>58</v>
      </c>
      <c r="F1" s="220" t="s">
        <v>18</v>
      </c>
      <c r="G1" s="220" t="s">
        <v>59</v>
      </c>
      <c r="H1" s="219" t="s">
        <v>75</v>
      </c>
      <c r="I1" s="220" t="s">
        <v>37</v>
      </c>
      <c r="J1" s="220" t="s">
        <v>39</v>
      </c>
      <c r="K1" s="220" t="s">
        <v>43</v>
      </c>
      <c r="L1" s="221" t="s">
        <v>89</v>
      </c>
      <c r="M1" s="219" t="s">
        <v>60</v>
      </c>
      <c r="N1" s="220" t="s">
        <v>2</v>
      </c>
      <c r="O1" s="220"/>
      <c r="P1" s="227" t="s">
        <v>111</v>
      </c>
      <c r="Q1" s="228"/>
      <c r="R1" s="228"/>
      <c r="S1" s="228"/>
      <c r="T1" s="228"/>
      <c r="U1" s="228"/>
      <c r="V1" s="228"/>
      <c r="W1" s="228"/>
      <c r="X1" s="228"/>
      <c r="Y1" s="228"/>
      <c r="Z1" s="228"/>
      <c r="AA1" s="228"/>
      <c r="AB1" s="228"/>
      <c r="AC1" s="228"/>
      <c r="AD1" s="229"/>
      <c r="AE1" s="224" t="s">
        <v>46</v>
      </c>
      <c r="AF1" s="226"/>
      <c r="AG1" s="226"/>
      <c r="AH1" s="226"/>
      <c r="AI1" s="226"/>
      <c r="AJ1" s="226"/>
      <c r="AK1" s="226"/>
      <c r="AL1" s="226"/>
      <c r="AM1" s="226"/>
      <c r="AN1" s="226"/>
      <c r="AO1" s="226"/>
      <c r="AP1" s="226"/>
      <c r="AQ1" s="226"/>
      <c r="AR1" s="226"/>
      <c r="AS1" s="226"/>
      <c r="AT1" s="226"/>
      <c r="AU1" s="225"/>
      <c r="AV1" s="220" t="s">
        <v>67</v>
      </c>
    </row>
    <row r="2" spans="1:48" ht="22" customHeight="1">
      <c r="A2" s="220"/>
      <c r="B2" s="222"/>
      <c r="C2" s="220"/>
      <c r="D2" s="220"/>
      <c r="E2" s="220"/>
      <c r="F2" s="220"/>
      <c r="G2" s="220"/>
      <c r="H2" s="220"/>
      <c r="I2" s="220"/>
      <c r="J2" s="220"/>
      <c r="K2" s="220"/>
      <c r="L2" s="222"/>
      <c r="M2" s="220"/>
      <c r="N2" s="220" t="s">
        <v>61</v>
      </c>
      <c r="O2" s="220" t="s">
        <v>76</v>
      </c>
      <c r="P2" s="224" t="s">
        <v>125</v>
      </c>
      <c r="Q2" s="225"/>
      <c r="R2" s="224" t="str">
        <f>CONCATENATE("高A","・",B5)</f>
        <v>高A・</v>
      </c>
      <c r="S2" s="226"/>
      <c r="T2" s="226"/>
      <c r="U2" s="225"/>
      <c r="V2" s="224" t="s">
        <v>126</v>
      </c>
      <c r="W2" s="225"/>
      <c r="X2" s="224" t="s">
        <v>127</v>
      </c>
      <c r="Y2" s="225"/>
      <c r="Z2" s="224" t="s">
        <v>128</v>
      </c>
      <c r="AA2" s="225"/>
      <c r="AB2" s="224" t="s">
        <v>129</v>
      </c>
      <c r="AC2" s="225"/>
      <c r="AD2" s="221" t="s">
        <v>65</v>
      </c>
      <c r="AE2" s="220" t="s">
        <v>9</v>
      </c>
      <c r="AF2" s="220"/>
      <c r="AG2" s="220" t="s">
        <v>10</v>
      </c>
      <c r="AH2" s="220"/>
      <c r="AI2" s="220"/>
      <c r="AJ2" s="220"/>
      <c r="AK2" s="220"/>
      <c r="AL2" s="220"/>
      <c r="AM2" s="220"/>
      <c r="AN2" s="220"/>
      <c r="AO2" s="220" t="s">
        <v>7</v>
      </c>
      <c r="AP2" s="220"/>
      <c r="AQ2" s="220" t="s">
        <v>100</v>
      </c>
      <c r="AR2" s="220"/>
      <c r="AS2" s="220" t="s">
        <v>8</v>
      </c>
      <c r="AT2" s="220"/>
      <c r="AU2" s="220" t="s">
        <v>65</v>
      </c>
      <c r="AV2" s="220"/>
    </row>
    <row r="3" spans="1:48" ht="22" customHeight="1">
      <c r="A3" s="220"/>
      <c r="B3" s="222"/>
      <c r="C3" s="220"/>
      <c r="D3" s="220"/>
      <c r="E3" s="220"/>
      <c r="F3" s="220"/>
      <c r="G3" s="220"/>
      <c r="H3" s="220"/>
      <c r="I3" s="220"/>
      <c r="J3" s="220"/>
      <c r="K3" s="220"/>
      <c r="L3" s="222"/>
      <c r="M3" s="220"/>
      <c r="N3" s="220"/>
      <c r="O3" s="220"/>
      <c r="P3" s="221" t="s">
        <v>112</v>
      </c>
      <c r="Q3" s="221" t="s">
        <v>76</v>
      </c>
      <c r="R3" s="224" t="s">
        <v>113</v>
      </c>
      <c r="S3" s="225"/>
      <c r="T3" s="224" t="s">
        <v>114</v>
      </c>
      <c r="U3" s="225"/>
      <c r="V3" s="221" t="s">
        <v>112</v>
      </c>
      <c r="W3" s="221" t="s">
        <v>76</v>
      </c>
      <c r="X3" s="221" t="s">
        <v>112</v>
      </c>
      <c r="Y3" s="221" t="s">
        <v>76</v>
      </c>
      <c r="Z3" s="221" t="s">
        <v>112</v>
      </c>
      <c r="AA3" s="221" t="s">
        <v>76</v>
      </c>
      <c r="AB3" s="221" t="s">
        <v>112</v>
      </c>
      <c r="AC3" s="221" t="s">
        <v>76</v>
      </c>
      <c r="AD3" s="222"/>
      <c r="AE3" s="220" t="s">
        <v>63</v>
      </c>
      <c r="AF3" s="220" t="s">
        <v>76</v>
      </c>
      <c r="AG3" s="220">
        <v>23</v>
      </c>
      <c r="AH3" s="220"/>
      <c r="AI3" s="220">
        <v>26</v>
      </c>
      <c r="AJ3" s="220"/>
      <c r="AK3" s="220">
        <v>29</v>
      </c>
      <c r="AL3" s="220"/>
      <c r="AM3" s="220">
        <v>32</v>
      </c>
      <c r="AN3" s="220"/>
      <c r="AO3" s="220" t="s">
        <v>63</v>
      </c>
      <c r="AP3" s="220" t="s">
        <v>76</v>
      </c>
      <c r="AQ3" s="220" t="s">
        <v>63</v>
      </c>
      <c r="AR3" s="220" t="s">
        <v>76</v>
      </c>
      <c r="AS3" s="220" t="s">
        <v>63</v>
      </c>
      <c r="AT3" s="220" t="s">
        <v>76</v>
      </c>
      <c r="AU3" s="220"/>
      <c r="AV3" s="220"/>
    </row>
    <row r="4" spans="1:48" ht="22" customHeight="1">
      <c r="A4" s="220"/>
      <c r="B4" s="223"/>
      <c r="C4" s="220"/>
      <c r="D4" s="220"/>
      <c r="E4" s="220"/>
      <c r="F4" s="220"/>
      <c r="G4" s="220"/>
      <c r="H4" s="220"/>
      <c r="I4" s="220"/>
      <c r="J4" s="220"/>
      <c r="K4" s="220"/>
      <c r="L4" s="223"/>
      <c r="M4" s="220"/>
      <c r="N4" s="220"/>
      <c r="O4" s="220"/>
      <c r="P4" s="223"/>
      <c r="Q4" s="223"/>
      <c r="R4" s="107" t="s">
        <v>112</v>
      </c>
      <c r="S4" s="107" t="s">
        <v>76</v>
      </c>
      <c r="T4" s="107" t="s">
        <v>112</v>
      </c>
      <c r="U4" s="107" t="s">
        <v>76</v>
      </c>
      <c r="V4" s="223"/>
      <c r="W4" s="223"/>
      <c r="X4" s="223"/>
      <c r="Y4" s="223"/>
      <c r="Z4" s="223"/>
      <c r="AA4" s="223"/>
      <c r="AB4" s="223"/>
      <c r="AC4" s="223"/>
      <c r="AD4" s="223"/>
      <c r="AE4" s="220"/>
      <c r="AF4" s="220"/>
      <c r="AG4" s="54" t="s">
        <v>62</v>
      </c>
      <c r="AH4" s="54" t="s">
        <v>68</v>
      </c>
      <c r="AI4" s="54" t="s">
        <v>62</v>
      </c>
      <c r="AJ4" s="54" t="s">
        <v>68</v>
      </c>
      <c r="AK4" s="54" t="s">
        <v>62</v>
      </c>
      <c r="AL4" s="54" t="s">
        <v>68</v>
      </c>
      <c r="AM4" s="54" t="s">
        <v>62</v>
      </c>
      <c r="AN4" s="54" t="s">
        <v>68</v>
      </c>
      <c r="AO4" s="220"/>
      <c r="AP4" s="220"/>
      <c r="AQ4" s="220"/>
      <c r="AR4" s="220"/>
      <c r="AS4" s="220"/>
      <c r="AT4" s="220"/>
      <c r="AU4" s="220"/>
      <c r="AV4" s="220"/>
    </row>
    <row r="5" spans="1:48" s="42" customFormat="1" ht="22" customHeight="1">
      <c r="A5" s="55" t="str">
        <f>入力用!F6</f>
        <v>高等学校の部Ａ編成</v>
      </c>
      <c r="B5" s="55" t="str">
        <f>入力用!C18</f>
        <v/>
      </c>
      <c r="C5" s="55">
        <f>入力用!M6</f>
        <v>0</v>
      </c>
      <c r="D5" s="55" t="str">
        <f>入力用!A6</f>
        <v>（選択して下さい）</v>
      </c>
      <c r="E5" s="56">
        <f>入力用!D7</f>
        <v>0</v>
      </c>
      <c r="F5" s="55">
        <f>入力用!P6</f>
        <v>0</v>
      </c>
      <c r="G5" s="57">
        <f>入力用!E9</f>
        <v>0</v>
      </c>
      <c r="H5" s="57">
        <f>入力用!E8</f>
        <v>0</v>
      </c>
      <c r="I5" s="58" t="str">
        <f>入力用!S8</f>
        <v>ーー</v>
      </c>
      <c r="J5" s="55" t="str">
        <f>入力用!S9</f>
        <v>ーー</v>
      </c>
      <c r="K5" s="55" t="str">
        <f>入力用!S10</f>
        <v>ーー</v>
      </c>
      <c r="L5" s="84">
        <f>入力用!D11</f>
        <v>0</v>
      </c>
      <c r="M5" s="59">
        <f>入力用!O14</f>
        <v>28000</v>
      </c>
      <c r="N5" s="60">
        <f>入力用!M15</f>
        <v>0</v>
      </c>
      <c r="O5" s="61">
        <f>N5*300</f>
        <v>0</v>
      </c>
      <c r="P5" s="60">
        <f>入力用!M16</f>
        <v>0</v>
      </c>
      <c r="Q5" s="61">
        <f>P5*1700</f>
        <v>0</v>
      </c>
      <c r="R5" s="60">
        <f>入力用!M17</f>
        <v>0</v>
      </c>
      <c r="S5" s="61">
        <f>R5*2500</f>
        <v>0</v>
      </c>
      <c r="T5" s="60">
        <f>入力用!M18</f>
        <v>0</v>
      </c>
      <c r="U5" s="61">
        <f>T5*2200</f>
        <v>0</v>
      </c>
      <c r="V5" s="60">
        <f>入力用!M19</f>
        <v>0</v>
      </c>
      <c r="W5" s="61">
        <f>V5*2500</f>
        <v>0</v>
      </c>
      <c r="X5" s="60">
        <f>入力用!M20</f>
        <v>0</v>
      </c>
      <c r="Y5" s="61">
        <f>X5*1700</f>
        <v>0</v>
      </c>
      <c r="Z5" s="60">
        <f>入力用!M21</f>
        <v>0</v>
      </c>
      <c r="AA5" s="61">
        <f>Z5*2500</f>
        <v>0</v>
      </c>
      <c r="AB5" s="60">
        <f>入力用!M22</f>
        <v>0</v>
      </c>
      <c r="AC5" s="61">
        <f>AB5*2500</f>
        <v>0</v>
      </c>
      <c r="AD5" s="59">
        <f>入力用!O23</f>
        <v>0</v>
      </c>
      <c r="AE5" s="60">
        <f>入力用!M24</f>
        <v>0</v>
      </c>
      <c r="AF5" s="61">
        <f>AE5*5000</f>
        <v>0</v>
      </c>
      <c r="AG5" s="60">
        <f>入力用!M25</f>
        <v>0</v>
      </c>
      <c r="AH5" s="61">
        <f>AG5*1000</f>
        <v>0</v>
      </c>
      <c r="AI5" s="60">
        <f>入力用!M26</f>
        <v>0</v>
      </c>
      <c r="AJ5" s="61">
        <f>AI5*1000</f>
        <v>0</v>
      </c>
      <c r="AK5" s="60">
        <f>入力用!M27</f>
        <v>0</v>
      </c>
      <c r="AL5" s="61">
        <f>AK5*1000</f>
        <v>0</v>
      </c>
      <c r="AM5" s="60">
        <f>入力用!M28</f>
        <v>0</v>
      </c>
      <c r="AN5" s="61">
        <f>AM5*1000</f>
        <v>0</v>
      </c>
      <c r="AO5" s="60">
        <f>入力用!M29</f>
        <v>0</v>
      </c>
      <c r="AP5" s="61">
        <f>AO5*1000</f>
        <v>0</v>
      </c>
      <c r="AQ5" s="60">
        <f>入力用!M30</f>
        <v>0</v>
      </c>
      <c r="AR5" s="61">
        <f>AQ5*1000</f>
        <v>0</v>
      </c>
      <c r="AS5" s="60">
        <f>入力用!M31</f>
        <v>0</v>
      </c>
      <c r="AT5" s="61">
        <f>AS5*2000</f>
        <v>0</v>
      </c>
      <c r="AU5" s="61">
        <f>入力用!O32</f>
        <v>0</v>
      </c>
      <c r="AV5" s="61">
        <f>入力用!O33</f>
        <v>28000</v>
      </c>
    </row>
    <row r="6" spans="1:48" ht="22" customHeight="1">
      <c r="I6" s="41"/>
      <c r="J6" s="41"/>
      <c r="K6" s="41"/>
      <c r="L6" s="41"/>
    </row>
    <row r="7" spans="1:48" ht="22" customHeight="1">
      <c r="I7" s="41"/>
      <c r="J7" s="41"/>
      <c r="K7" s="41"/>
      <c r="L7" s="41"/>
    </row>
    <row r="8" spans="1:48" ht="22" customHeight="1">
      <c r="I8" s="41"/>
      <c r="J8" s="41"/>
      <c r="K8" s="41"/>
      <c r="L8" s="41"/>
    </row>
    <row r="9" spans="1:48" ht="22" customHeight="1">
      <c r="I9" s="41"/>
      <c r="J9" s="41"/>
      <c r="K9" s="41"/>
      <c r="L9" s="41"/>
    </row>
    <row r="12" spans="1:48" ht="22" customHeight="1">
      <c r="I12" s="41"/>
      <c r="J12" s="41"/>
      <c r="K12" s="41"/>
      <c r="L12" s="41"/>
    </row>
  </sheetData>
  <sheetProtection sheet="1" objects="1" scenarios="1"/>
  <mergeCells count="56">
    <mergeCell ref="AE1:AU1"/>
    <mergeCell ref="AC3:AC4"/>
    <mergeCell ref="B1:B4"/>
    <mergeCell ref="P1:AD1"/>
    <mergeCell ref="P2:Q2"/>
    <mergeCell ref="R2:U2"/>
    <mergeCell ref="V2:W2"/>
    <mergeCell ref="X2:Y2"/>
    <mergeCell ref="AB2:AC2"/>
    <mergeCell ref="AD2:AD4"/>
    <mergeCell ref="P3:P4"/>
    <mergeCell ref="Q3:Q4"/>
    <mergeCell ref="R3:S3"/>
    <mergeCell ref="T3:U3"/>
    <mergeCell ref="V3:V4"/>
    <mergeCell ref="W3:W4"/>
    <mergeCell ref="Y3:Y4"/>
    <mergeCell ref="AB3:AB4"/>
    <mergeCell ref="AM3:AN3"/>
    <mergeCell ref="AU2:AU4"/>
    <mergeCell ref="AE3:AE4"/>
    <mergeCell ref="AF3:AF4"/>
    <mergeCell ref="AG3:AH3"/>
    <mergeCell ref="AI3:AJ3"/>
    <mergeCell ref="AK3:AL3"/>
    <mergeCell ref="Z2:AA2"/>
    <mergeCell ref="Z3:Z4"/>
    <mergeCell ref="AA3:AA4"/>
    <mergeCell ref="AV1:AV4"/>
    <mergeCell ref="N2:N4"/>
    <mergeCell ref="AS2:AT2"/>
    <mergeCell ref="AQ3:AQ4"/>
    <mergeCell ref="AR3:AR4"/>
    <mergeCell ref="AS3:AS4"/>
    <mergeCell ref="AT3:AT4"/>
    <mergeCell ref="O2:O4"/>
    <mergeCell ref="AO2:AP2"/>
    <mergeCell ref="AQ2:AR2"/>
    <mergeCell ref="AO3:AO4"/>
    <mergeCell ref="AP3:AP4"/>
    <mergeCell ref="N1:O1"/>
    <mergeCell ref="AE2:AF2"/>
    <mergeCell ref="AG2:AN2"/>
    <mergeCell ref="X3:X4"/>
    <mergeCell ref="M1:M4"/>
    <mergeCell ref="A1:A4"/>
    <mergeCell ref="C1:C4"/>
    <mergeCell ref="D1:D4"/>
    <mergeCell ref="E1:E4"/>
    <mergeCell ref="F1:F4"/>
    <mergeCell ref="G1:G4"/>
    <mergeCell ref="H1:H4"/>
    <mergeCell ref="I1:I4"/>
    <mergeCell ref="J1:J4"/>
    <mergeCell ref="K1:K4"/>
    <mergeCell ref="L1:L4"/>
  </mergeCells>
  <phoneticPr fontId="1"/>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43"/>
  <sheetViews>
    <sheetView zoomScale="179" workbookViewId="0">
      <selection activeCell="G9" sqref="G9"/>
    </sheetView>
  </sheetViews>
  <sheetFormatPr baseColWidth="10" defaultColWidth="11.3984375" defaultRowHeight="17"/>
  <cols>
    <col min="1" max="1" width="4.796875" style="9" customWidth="1"/>
    <col min="2" max="3" width="11" style="1"/>
    <col min="5" max="5" width="14.19921875" bestFit="1" customWidth="1"/>
    <col min="6" max="6" width="8.3984375" style="20" customWidth="1"/>
    <col min="8" max="8" width="14.19921875" bestFit="1" customWidth="1"/>
    <col min="9" max="9" width="8.3984375" style="20" customWidth="1"/>
    <col min="11" max="11" width="14.19921875" bestFit="1" customWidth="1"/>
    <col min="12" max="12" width="8.3984375" style="20" customWidth="1"/>
  </cols>
  <sheetData>
    <row r="2" spans="1:12" ht="29">
      <c r="B2" s="2"/>
      <c r="C2" s="2"/>
    </row>
    <row r="3" spans="1:12" ht="20">
      <c r="A3" s="9" t="s">
        <v>36</v>
      </c>
      <c r="B3" s="3"/>
      <c r="C3" s="9" t="s">
        <v>36</v>
      </c>
      <c r="E3" s="9" t="s">
        <v>36</v>
      </c>
      <c r="F3" s="21"/>
      <c r="H3" s="9" t="s">
        <v>36</v>
      </c>
      <c r="I3" s="21"/>
      <c r="K3" t="s">
        <v>130</v>
      </c>
      <c r="L3" s="21"/>
    </row>
    <row r="4" spans="1:12" ht="20">
      <c r="A4" s="9" t="s">
        <v>25</v>
      </c>
      <c r="B4" s="3"/>
      <c r="C4" s="9" t="s">
        <v>44</v>
      </c>
      <c r="E4" s="9" t="s">
        <v>79</v>
      </c>
      <c r="F4" s="64">
        <v>17000</v>
      </c>
      <c r="H4" s="9" t="s">
        <v>64</v>
      </c>
      <c r="I4" s="21">
        <v>28000</v>
      </c>
      <c r="K4" s="9">
        <v>1</v>
      </c>
      <c r="L4" s="21" t="s">
        <v>131</v>
      </c>
    </row>
    <row r="5" spans="1:12" ht="20">
      <c r="A5" s="9" t="s">
        <v>26</v>
      </c>
      <c r="B5" s="3"/>
      <c r="C5" s="9" t="s">
        <v>45</v>
      </c>
      <c r="E5" s="9" t="s">
        <v>50</v>
      </c>
      <c r="F5" s="64">
        <v>21000</v>
      </c>
      <c r="H5" s="9"/>
      <c r="I5" s="21"/>
      <c r="K5" s="9">
        <v>2</v>
      </c>
      <c r="L5" s="21" t="s">
        <v>131</v>
      </c>
    </row>
    <row r="6" spans="1:12" ht="20">
      <c r="A6" s="9" t="s">
        <v>27</v>
      </c>
      <c r="B6" s="3"/>
      <c r="C6" s="9"/>
      <c r="E6" s="9" t="s">
        <v>49</v>
      </c>
      <c r="F6" s="64">
        <v>17000</v>
      </c>
      <c r="H6" s="9"/>
      <c r="I6" s="21"/>
      <c r="K6" s="9">
        <v>3</v>
      </c>
      <c r="L6" s="21" t="s">
        <v>131</v>
      </c>
    </row>
    <row r="7" spans="1:12" ht="20">
      <c r="A7" s="9" t="s">
        <v>28</v>
      </c>
      <c r="B7" s="3"/>
      <c r="C7" s="9"/>
      <c r="E7" s="9" t="s">
        <v>51</v>
      </c>
      <c r="F7" s="64">
        <v>23000</v>
      </c>
      <c r="H7" s="9"/>
      <c r="I7" s="21"/>
      <c r="K7" s="9">
        <v>4</v>
      </c>
      <c r="L7" s="21" t="s">
        <v>131</v>
      </c>
    </row>
    <row r="8" spans="1:12" ht="20">
      <c r="A8" s="9" t="s">
        <v>29</v>
      </c>
      <c r="B8" s="3"/>
      <c r="C8" s="3"/>
      <c r="E8" s="9" t="s">
        <v>52</v>
      </c>
      <c r="F8" s="64">
        <v>18000</v>
      </c>
      <c r="H8" s="9"/>
      <c r="I8" s="21"/>
      <c r="K8" s="9">
        <v>5</v>
      </c>
      <c r="L8" s="21" t="s">
        <v>131</v>
      </c>
    </row>
    <row r="9" spans="1:12" ht="20">
      <c r="A9" s="9" t="s">
        <v>30</v>
      </c>
      <c r="B9" s="7"/>
      <c r="C9" s="7"/>
      <c r="E9" s="9" t="s">
        <v>53</v>
      </c>
      <c r="F9" s="64">
        <v>28000</v>
      </c>
      <c r="H9" s="9"/>
      <c r="I9" s="21"/>
      <c r="K9" s="9">
        <v>6</v>
      </c>
      <c r="L9" s="21" t="s">
        <v>131</v>
      </c>
    </row>
    <row r="10" spans="1:12">
      <c r="A10" s="9" t="s">
        <v>31</v>
      </c>
      <c r="B10" s="4"/>
      <c r="C10" s="4"/>
      <c r="E10" s="9" t="s">
        <v>54</v>
      </c>
      <c r="F10" s="64">
        <v>23000</v>
      </c>
      <c r="H10" s="9"/>
      <c r="I10" s="21"/>
      <c r="K10" s="9">
        <v>7</v>
      </c>
      <c r="L10" s="21" t="s">
        <v>131</v>
      </c>
    </row>
    <row r="11" spans="1:12">
      <c r="A11" s="10" t="s">
        <v>35</v>
      </c>
      <c r="B11" s="4"/>
      <c r="C11" s="4"/>
      <c r="E11" s="9" t="s">
        <v>55</v>
      </c>
      <c r="F11" s="64">
        <v>28000</v>
      </c>
      <c r="H11" s="9"/>
      <c r="I11" s="21"/>
      <c r="K11" s="9">
        <v>8</v>
      </c>
      <c r="L11" s="21" t="s">
        <v>131</v>
      </c>
    </row>
    <row r="12" spans="1:12" ht="18" thickBot="1">
      <c r="A12" s="10" t="s">
        <v>32</v>
      </c>
      <c r="B12" s="4"/>
      <c r="C12" s="4"/>
      <c r="E12" s="9" t="s">
        <v>56</v>
      </c>
      <c r="F12" s="64">
        <v>23000</v>
      </c>
      <c r="H12" s="9"/>
      <c r="I12" s="21"/>
      <c r="K12" s="109">
        <v>9</v>
      </c>
      <c r="L12" s="110" t="s">
        <v>131</v>
      </c>
    </row>
    <row r="13" spans="1:12" ht="18" thickTop="1">
      <c r="A13" s="10" t="s">
        <v>33</v>
      </c>
      <c r="B13" s="4"/>
      <c r="C13" s="4"/>
      <c r="H13" s="9"/>
      <c r="I13" s="21"/>
      <c r="K13" s="111">
        <v>10</v>
      </c>
      <c r="L13" s="112" t="s">
        <v>132</v>
      </c>
    </row>
    <row r="14" spans="1:12">
      <c r="A14" s="10" t="s">
        <v>34</v>
      </c>
      <c r="B14" s="4"/>
      <c r="C14" s="4"/>
      <c r="H14" s="9"/>
      <c r="I14" s="21"/>
      <c r="K14" s="9">
        <v>11</v>
      </c>
      <c r="L14" s="21" t="s">
        <v>132</v>
      </c>
    </row>
    <row r="15" spans="1:12">
      <c r="A15" s="10"/>
      <c r="B15" s="4"/>
      <c r="C15" s="4"/>
      <c r="E15" s="9"/>
      <c r="F15" s="21"/>
      <c r="H15" s="9"/>
      <c r="I15" s="21"/>
      <c r="K15" s="9">
        <v>12</v>
      </c>
      <c r="L15" s="21" t="s">
        <v>132</v>
      </c>
    </row>
    <row r="16" spans="1:12">
      <c r="A16" s="10"/>
      <c r="B16" s="4"/>
      <c r="C16" s="4"/>
      <c r="E16" s="9"/>
      <c r="F16" s="21"/>
      <c r="H16" s="9"/>
      <c r="I16" s="21"/>
      <c r="K16" s="9">
        <v>13</v>
      </c>
      <c r="L16" s="21" t="s">
        <v>132</v>
      </c>
    </row>
    <row r="17" spans="1:12">
      <c r="A17" s="10"/>
      <c r="B17" s="4"/>
      <c r="C17" s="4"/>
      <c r="E17" s="9"/>
      <c r="F17" s="21"/>
      <c r="H17" s="9"/>
      <c r="I17" s="21"/>
      <c r="K17" s="9">
        <v>14</v>
      </c>
      <c r="L17" s="21" t="s">
        <v>132</v>
      </c>
    </row>
    <row r="18" spans="1:12">
      <c r="A18" s="10"/>
      <c r="B18" s="4"/>
      <c r="C18" s="4"/>
      <c r="E18" s="9"/>
      <c r="F18" s="21"/>
      <c r="H18" s="9"/>
      <c r="I18" s="21"/>
      <c r="K18" s="9">
        <v>15</v>
      </c>
      <c r="L18" s="21" t="s">
        <v>132</v>
      </c>
    </row>
    <row r="19" spans="1:12" ht="20">
      <c r="A19" s="10"/>
      <c r="B19" s="7"/>
      <c r="C19" s="7"/>
      <c r="E19" s="9"/>
      <c r="F19" s="21"/>
      <c r="H19" s="9"/>
      <c r="I19" s="21"/>
      <c r="K19" s="9">
        <v>16</v>
      </c>
      <c r="L19" s="21" t="s">
        <v>132</v>
      </c>
    </row>
    <row r="20" spans="1:12" ht="20">
      <c r="A20" s="10"/>
      <c r="B20" s="7"/>
      <c r="C20" s="7"/>
      <c r="E20" s="9"/>
      <c r="F20" s="21"/>
      <c r="H20" s="9"/>
      <c r="I20" s="21"/>
      <c r="K20" s="9">
        <v>17</v>
      </c>
      <c r="L20" s="21" t="s">
        <v>132</v>
      </c>
    </row>
    <row r="21" spans="1:12" ht="20">
      <c r="A21" s="10"/>
      <c r="B21" s="7"/>
      <c r="C21" s="7"/>
      <c r="E21" s="9"/>
      <c r="F21" s="21"/>
      <c r="H21" s="9"/>
      <c r="I21" s="21"/>
      <c r="K21" s="9">
        <v>18</v>
      </c>
      <c r="L21" s="21" t="s">
        <v>132</v>
      </c>
    </row>
    <row r="22" spans="1:12" ht="20">
      <c r="A22" s="10"/>
      <c r="B22" s="7"/>
      <c r="C22" s="7"/>
      <c r="E22" s="9"/>
      <c r="F22" s="21"/>
      <c r="H22" s="9"/>
      <c r="I22" s="21"/>
    </row>
    <row r="23" spans="1:12" ht="20">
      <c r="A23" s="10"/>
      <c r="B23" s="7"/>
      <c r="C23" s="7"/>
    </row>
    <row r="24" spans="1:12" ht="20">
      <c r="A24" s="10"/>
      <c r="B24" s="7"/>
      <c r="C24" s="7"/>
    </row>
    <row r="25" spans="1:12" ht="20">
      <c r="A25" s="10"/>
      <c r="B25" s="7"/>
      <c r="C25" s="7"/>
    </row>
    <row r="26" spans="1:12" ht="20">
      <c r="A26" s="10"/>
      <c r="B26" s="7"/>
      <c r="C26" s="7"/>
    </row>
    <row r="27" spans="1:12" ht="20">
      <c r="A27" s="10"/>
      <c r="B27" s="7"/>
      <c r="C27" s="7"/>
    </row>
    <row r="28" spans="1:12" ht="20">
      <c r="A28" s="10"/>
      <c r="B28" s="7"/>
      <c r="C28" s="7"/>
    </row>
    <row r="29" spans="1:12" ht="20">
      <c r="A29" s="10"/>
      <c r="B29" s="7"/>
      <c r="C29" s="7"/>
    </row>
    <row r="30" spans="1:12" ht="20">
      <c r="A30" s="10"/>
      <c r="B30" s="7"/>
      <c r="C30" s="7"/>
    </row>
    <row r="31" spans="1:12" ht="20">
      <c r="A31" s="10"/>
      <c r="B31" s="7"/>
      <c r="C31" s="7"/>
    </row>
    <row r="32" spans="1:12">
      <c r="A32" s="10"/>
      <c r="B32" s="4"/>
      <c r="C32" s="4"/>
    </row>
    <row r="33" spans="1:3" ht="20">
      <c r="A33" s="10"/>
      <c r="B33" s="7"/>
      <c r="C33" s="7"/>
    </row>
    <row r="34" spans="1:3" ht="20">
      <c r="A34" s="10"/>
      <c r="B34" s="7"/>
      <c r="C34" s="7"/>
    </row>
    <row r="35" spans="1:3" ht="16">
      <c r="A35" s="8"/>
      <c r="B35" s="8"/>
      <c r="C35" s="8"/>
    </row>
    <row r="36" spans="1:3" ht="16">
      <c r="A36" s="8"/>
      <c r="B36" s="8"/>
      <c r="C36" s="8"/>
    </row>
    <row r="37" spans="1:3" ht="16">
      <c r="A37" s="8"/>
      <c r="B37" s="8"/>
      <c r="C37" s="8"/>
    </row>
    <row r="38" spans="1:3" ht="16">
      <c r="A38" s="8"/>
      <c r="B38" s="8"/>
      <c r="C38" s="8"/>
    </row>
    <row r="39" spans="1:3" ht="16">
      <c r="A39" s="8"/>
      <c r="B39" s="8"/>
      <c r="C39" s="8"/>
    </row>
    <row r="40" spans="1:3" ht="16">
      <c r="A40" s="8"/>
      <c r="B40" s="8"/>
      <c r="C40" s="8"/>
    </row>
    <row r="41" spans="1:3" ht="16">
      <c r="A41" s="8"/>
      <c r="B41" s="8"/>
      <c r="C41" s="8"/>
    </row>
    <row r="42" spans="1:3" ht="16">
      <c r="A42" s="8"/>
      <c r="B42" s="8"/>
      <c r="C42" s="8"/>
    </row>
    <row r="43" spans="1:3">
      <c r="A43" s="10"/>
      <c r="B43" s="4"/>
      <c r="C43" s="4"/>
    </row>
  </sheetData>
  <sheetProtection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（道吹連作業用）</vt:lpstr>
      <vt:lpstr>Sheet2</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YAMADA,Yosuke</dc:creator>
  <cp:lastModifiedBy>高木 理</cp:lastModifiedBy>
  <cp:lastPrinted>2021-06-23T00:54:26Z</cp:lastPrinted>
  <dcterms:created xsi:type="dcterms:W3CDTF">2014-06-13T05:06:08Z</dcterms:created>
  <dcterms:modified xsi:type="dcterms:W3CDTF">2023-07-12T02:50:14Z</dcterms:modified>
</cp:coreProperties>
</file>