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85" windowHeight="8550" activeTab="7"/>
  </bookViews>
  <sheets>
    <sheet name="初期登録" sheetId="1" r:id="rId1"/>
    <sheet name="ソロコン" sheetId="2" r:id="rId2"/>
    <sheet name="コンクール" sheetId="3" r:id="rId3"/>
    <sheet name="マーチング" sheetId="4" r:id="rId4"/>
    <sheet name="吹奏楽の日" sheetId="5" r:id="rId5"/>
    <sheet name="アンサンブル" sheetId="6" r:id="rId6"/>
    <sheet name="６２万石" sheetId="7" r:id="rId7"/>
    <sheet name="略記号" sheetId="8" r:id="rId8"/>
  </sheets>
  <definedNames>
    <definedName name="_xlnm.Print_Area" localSheetId="6">'６２万石'!$A$2:$T$43</definedName>
    <definedName name="_xlnm.Print_Area" localSheetId="5">'アンサンブル'!$A$2:$T$247</definedName>
    <definedName name="_xlnm.Print_Area" localSheetId="2">'コンクール'!$A$2:$T$38</definedName>
    <definedName name="_xlnm.Print_Area" localSheetId="1">'ソロコン'!$A$2:$T$36</definedName>
    <definedName name="_xlnm.Print_Area" localSheetId="3">'マーチング'!$A$2:$T$43</definedName>
    <definedName name="_xlnm.Print_Area" localSheetId="4">'吹奏楽の日'!$A$2:$T$43</definedName>
    <definedName name="_xlnm.Print_Area" localSheetId="7">'略記号'!$A$1:$H$47</definedName>
  </definedNames>
  <calcPr fullCalcOnLoad="1"/>
</workbook>
</file>

<file path=xl/comments2.xml><?xml version="1.0" encoding="utf-8"?>
<comments xmlns="http://schemas.openxmlformats.org/spreadsheetml/2006/main">
  <authors>
    <author>遠藤　昇</author>
  </authors>
  <commentList>
    <comment ref="N18" authorId="0">
      <text>
        <r>
          <rPr>
            <sz val="9"/>
            <rFont val="ＭＳ Ｐゴシック"/>
            <family val="3"/>
          </rPr>
          <t xml:space="preserve">リストから選んで下さい
</t>
        </r>
      </text>
    </comment>
    <comment ref="N20" authorId="0">
      <text>
        <r>
          <rPr>
            <b/>
            <sz val="9"/>
            <rFont val="ＭＳ Ｐゴシック"/>
            <family val="3"/>
          </rPr>
          <t>リストから選んで下さい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<sst xmlns="http://schemas.openxmlformats.org/spreadsheetml/2006/main" count="1318" uniqueCount="322">
  <si>
    <t>宮城県吹奏楽連盟会長　様</t>
  </si>
  <si>
    <t>小・中・高
大・職・一</t>
  </si>
  <si>
    <t>学校長名
代表者名</t>
  </si>
  <si>
    <t>印</t>
  </si>
  <si>
    <t>団体名</t>
  </si>
  <si>
    <t>連絡先</t>
  </si>
  <si>
    <t>演奏者氏名</t>
  </si>
  <si>
    <t>伴奏楽器</t>
  </si>
  <si>
    <t>住所</t>
  </si>
  <si>
    <t>連絡責任者氏名</t>
  </si>
  <si>
    <t>曲名</t>
  </si>
  <si>
    <t>作曲者名</t>
  </si>
  <si>
    <t>編曲者名</t>
  </si>
  <si>
    <t>使用楽譜</t>
  </si>
  <si>
    <t>社版</t>
  </si>
  <si>
    <t>未出版</t>
  </si>
  <si>
    <t>演奏曲目</t>
  </si>
  <si>
    <t>フリガナ</t>
  </si>
  <si>
    <t>〒</t>
  </si>
  <si>
    <t>TEL</t>
  </si>
  <si>
    <t>FAX</t>
  </si>
  <si>
    <t>参　加　申　込　書</t>
  </si>
  <si>
    <t>*</t>
  </si>
  <si>
    <t>出版</t>
  </si>
  <si>
    <t>小学校</t>
  </si>
  <si>
    <t>高等学校</t>
  </si>
  <si>
    <t>月</t>
  </si>
  <si>
    <t>日</t>
  </si>
  <si>
    <t>参加部門</t>
  </si>
  <si>
    <t>演奏楽器</t>
  </si>
  <si>
    <t>必要書類</t>
  </si>
  <si>
    <t>演奏許諾</t>
  </si>
  <si>
    <t>編曲許諾</t>
  </si>
  <si>
    <t>必要</t>
  </si>
  <si>
    <t>不必要</t>
  </si>
  <si>
    <t>邦文</t>
  </si>
  <si>
    <t>欧文</t>
  </si>
  <si>
    <t>**</t>
  </si>
  <si>
    <t>***</t>
  </si>
  <si>
    <t>**</t>
  </si>
  <si>
    <t>Piccolo</t>
  </si>
  <si>
    <t>Flute</t>
  </si>
  <si>
    <t>Oboe</t>
  </si>
  <si>
    <t xml:space="preserve">English Horn </t>
  </si>
  <si>
    <t>Bassoon</t>
  </si>
  <si>
    <t xml:space="preserve">Contra Bassoons </t>
  </si>
  <si>
    <t>E♭Clarinet</t>
  </si>
  <si>
    <t>Clarinet</t>
  </si>
  <si>
    <t>Alto Clarinet</t>
  </si>
  <si>
    <t>Bass Clarinet</t>
  </si>
  <si>
    <t>Contra Bass Clarinet</t>
  </si>
  <si>
    <t>Alto Saxophone</t>
  </si>
  <si>
    <t>Tenor Saxophone</t>
  </si>
  <si>
    <t>Baritone Saxophone</t>
  </si>
  <si>
    <t>Trumpet</t>
  </si>
  <si>
    <t xml:space="preserve">Flugel Horn </t>
  </si>
  <si>
    <t>Horn</t>
  </si>
  <si>
    <t>Trombone</t>
  </si>
  <si>
    <t>Euphonium</t>
  </si>
  <si>
    <t>Tuba</t>
  </si>
  <si>
    <t>String Bass</t>
  </si>
  <si>
    <t>Percussions</t>
  </si>
  <si>
    <t>Glockenspiel</t>
  </si>
  <si>
    <t>Xylophone</t>
  </si>
  <si>
    <t>Vibraphone</t>
  </si>
  <si>
    <t>Marimba</t>
  </si>
  <si>
    <t>Timpani</t>
  </si>
  <si>
    <t>予選</t>
  </si>
  <si>
    <t>地区大会</t>
  </si>
  <si>
    <t>参加申込書兼参加登録書</t>
  </si>
  <si>
    <t>指揮者氏名</t>
  </si>
  <si>
    <t>Ⅰ</t>
  </si>
  <si>
    <t>Ⅱ</t>
  </si>
  <si>
    <t>Ⅲ</t>
  </si>
  <si>
    <t>Ⅳ</t>
  </si>
  <si>
    <t>Ⅴ</t>
  </si>
  <si>
    <t>人</t>
  </si>
  <si>
    <t>演奏者人数</t>
  </si>
  <si>
    <t>大学</t>
  </si>
  <si>
    <t>ピアノの使用</t>
  </si>
  <si>
    <t>有</t>
  </si>
  <si>
    <t>無</t>
  </si>
  <si>
    <t>分</t>
  </si>
  <si>
    <t>秒</t>
  </si>
  <si>
    <t>演奏時間</t>
  </si>
  <si>
    <t>円</t>
  </si>
  <si>
    <t>※演奏曲目の原題名・作曲者名・編曲者名は、外国人作曲家の場合必ず欧文表記をご記入下さい。</t>
  </si>
  <si>
    <t>※組曲や多楽章形式の楽曲及びメドレーからの抜粋しての演奏は、1つ1つの楽曲について曲名をお書き下さい。</t>
  </si>
  <si>
    <t>※スコアの表紙・1ページ目のコピーを添付してください。</t>
  </si>
  <si>
    <t>フリガナ</t>
  </si>
  <si>
    <t>地区大会参加料</t>
  </si>
  <si>
    <t>仙台青葉</t>
  </si>
  <si>
    <t>仙台泉</t>
  </si>
  <si>
    <t>仙台宮城野</t>
  </si>
  <si>
    <t>仙台若林</t>
  </si>
  <si>
    <t>仙台太白</t>
  </si>
  <si>
    <t>塩釜</t>
  </si>
  <si>
    <t>名取</t>
  </si>
  <si>
    <t>仙南</t>
  </si>
  <si>
    <t>石巻</t>
  </si>
  <si>
    <t>古川</t>
  </si>
  <si>
    <t>栗原</t>
  </si>
  <si>
    <t>登米</t>
  </si>
  <si>
    <t>本吉</t>
  </si>
  <si>
    <t>*</t>
  </si>
  <si>
    <t>*</t>
  </si>
  <si>
    <t>**</t>
  </si>
  <si>
    <t>*</t>
  </si>
  <si>
    <t>**</t>
  </si>
  <si>
    <t>**</t>
  </si>
  <si>
    <t>*</t>
  </si>
  <si>
    <t>フリガナ</t>
  </si>
  <si>
    <t>**</t>
  </si>
  <si>
    <t>***</t>
  </si>
  <si>
    <t>**</t>
  </si>
  <si>
    <t>***</t>
  </si>
  <si>
    <t>**</t>
  </si>
  <si>
    <t>**</t>
  </si>
  <si>
    <t>***</t>
  </si>
  <si>
    <t>フリガナ</t>
  </si>
  <si>
    <t>**</t>
  </si>
  <si>
    <t>***</t>
  </si>
  <si>
    <t>***</t>
  </si>
  <si>
    <t>***</t>
  </si>
  <si>
    <t>**</t>
  </si>
  <si>
    <t>**</t>
  </si>
  <si>
    <t>ピアノ</t>
  </si>
  <si>
    <t>なし</t>
  </si>
  <si>
    <t>小学校バンドフェスティバル</t>
  </si>
  <si>
    <t>公開演技</t>
  </si>
  <si>
    <t>名</t>
  </si>
  <si>
    <t>使　用　曲　名</t>
  </si>
  <si>
    <t>時間</t>
  </si>
  <si>
    <t>全日本小学校バンドフェスティバル宮城県大会</t>
  </si>
  <si>
    <t>全日本マーチングフェスティバル宮城県大会</t>
  </si>
  <si>
    <t>※ドラムメジャーは演奏・演技に参加できるが、指揮者は演奏・演技に参加できません。</t>
  </si>
  <si>
    <t>**</t>
  </si>
  <si>
    <t>*</t>
  </si>
  <si>
    <t>※参加者は、指揮者・指導者をのぞくフロア内で演奏演技をする者の人数とします。</t>
  </si>
  <si>
    <t>演技
時間</t>
  </si>
  <si>
    <t>合計
人数</t>
  </si>
  <si>
    <t>参加人数</t>
  </si>
  <si>
    <t>Ｄ・Ｍ</t>
  </si>
  <si>
    <t>バンド</t>
  </si>
  <si>
    <t>ガード</t>
  </si>
  <si>
    <t>フリガナ</t>
  </si>
  <si>
    <t>※各曲目のスコアの表紙と1ページ目のコピーを添付してください。</t>
  </si>
  <si>
    <t>演奏形態</t>
  </si>
  <si>
    <t>楽　器</t>
  </si>
  <si>
    <t>学　年</t>
  </si>
  <si>
    <t>演奏者氏名</t>
  </si>
  <si>
    <t>**</t>
  </si>
  <si>
    <t>*</t>
  </si>
  <si>
    <t>**</t>
  </si>
  <si>
    <t>No</t>
  </si>
  <si>
    <t>No</t>
  </si>
  <si>
    <t>**</t>
  </si>
  <si>
    <t>クラリネット</t>
  </si>
  <si>
    <t>サクソフォン</t>
  </si>
  <si>
    <t>トロンボーン</t>
  </si>
  <si>
    <t>フルート</t>
  </si>
  <si>
    <t>金管</t>
  </si>
  <si>
    <t>打楽器</t>
  </si>
  <si>
    <t>木管</t>
  </si>
  <si>
    <t>五重奏</t>
  </si>
  <si>
    <t>三重奏</t>
  </si>
  <si>
    <t>四重奏</t>
  </si>
  <si>
    <t>七重奏</t>
  </si>
  <si>
    <t>八重奏</t>
  </si>
  <si>
    <t>六重奏</t>
  </si>
  <si>
    <t>管楽</t>
  </si>
  <si>
    <t>トランペット</t>
  </si>
  <si>
    <t>ユーフォニアム</t>
  </si>
  <si>
    <t>テューバ</t>
  </si>
  <si>
    <t>管打楽器</t>
  </si>
  <si>
    <t>中学校</t>
  </si>
  <si>
    <t>職場</t>
  </si>
  <si>
    <t>一般</t>
  </si>
  <si>
    <t>小学校</t>
  </si>
  <si>
    <t>高等学校</t>
  </si>
  <si>
    <t>Picc.</t>
  </si>
  <si>
    <t>Fl.</t>
  </si>
  <si>
    <t>Ob.</t>
  </si>
  <si>
    <t>Bn.</t>
  </si>
  <si>
    <t>C.Bn.</t>
  </si>
  <si>
    <t>E.Cl.</t>
  </si>
  <si>
    <t>Cl.</t>
  </si>
  <si>
    <t>A.Cl.</t>
  </si>
  <si>
    <t>B.Cl.</t>
  </si>
  <si>
    <t>Contra Alto Clarinet</t>
  </si>
  <si>
    <t>C.B.Cl.</t>
  </si>
  <si>
    <t>Soprano Saxophone</t>
  </si>
  <si>
    <t>A.Sax.</t>
  </si>
  <si>
    <t>T.Sax.</t>
  </si>
  <si>
    <t>B.Sax.</t>
  </si>
  <si>
    <t>Bass Saxophone</t>
  </si>
  <si>
    <t>Cornet</t>
  </si>
  <si>
    <t>Trp.</t>
  </si>
  <si>
    <t>Alto-horn</t>
  </si>
  <si>
    <t>Trb.</t>
  </si>
  <si>
    <t>Bass-Trombone</t>
  </si>
  <si>
    <t>Bariton</t>
  </si>
  <si>
    <t>Cb.</t>
  </si>
  <si>
    <t>Timp.</t>
  </si>
  <si>
    <t>Perc.</t>
  </si>
  <si>
    <t>Glock.</t>
  </si>
  <si>
    <t>Xylo.</t>
  </si>
  <si>
    <t>Vib.</t>
  </si>
  <si>
    <t>Mar.</t>
  </si>
  <si>
    <t>C.A.Cl.</t>
  </si>
  <si>
    <t>E.Hrn.</t>
  </si>
  <si>
    <t>Bas.Sax.</t>
  </si>
  <si>
    <t>F.Hr.</t>
  </si>
  <si>
    <t>S.Sax.</t>
  </si>
  <si>
    <t>Hrn.</t>
  </si>
  <si>
    <t>A.Hrn.</t>
  </si>
  <si>
    <t>B.Trb.</t>
  </si>
  <si>
    <t>Bar.</t>
  </si>
  <si>
    <t>Eup.</t>
  </si>
  <si>
    <t>Cor.</t>
  </si>
  <si>
    <t>楽器名略記号</t>
  </si>
  <si>
    <t>代表団体名</t>
  </si>
  <si>
    <t>合同演奏
する団体名</t>
  </si>
  <si>
    <t>合同演奏の人数</t>
  </si>
  <si>
    <t>宮城県吹奏楽連盟参加申込書システム</t>
  </si>
  <si>
    <t>校長</t>
  </si>
  <si>
    <t>学園長</t>
  </si>
  <si>
    <t>学校長</t>
  </si>
  <si>
    <t>代表</t>
  </si>
  <si>
    <t>加盟部門</t>
  </si>
  <si>
    <t>****</t>
  </si>
  <si>
    <t>**</t>
  </si>
  <si>
    <t>フリガナ</t>
  </si>
  <si>
    <t>団体代表者氏名</t>
  </si>
  <si>
    <t>演奏者名</t>
  </si>
  <si>
    <t>伴奏者名</t>
  </si>
  <si>
    <t>フリガナ</t>
  </si>
  <si>
    <t>連 絡 先</t>
  </si>
  <si>
    <t>団 体 名</t>
  </si>
  <si>
    <t>フリガナ</t>
  </si>
  <si>
    <t>フリガナ</t>
  </si>
  <si>
    <t>課 題 曲</t>
  </si>
  <si>
    <t>指揮者名</t>
  </si>
  <si>
    <t>自 由 曲</t>
  </si>
  <si>
    <t>フリガナ</t>
  </si>
  <si>
    <t>指 揮 者</t>
  </si>
  <si>
    <t>指 導 者</t>
  </si>
  <si>
    <t>ド ラ ム
メジャー</t>
  </si>
  <si>
    <t>**</t>
  </si>
  <si>
    <t>平成</t>
  </si>
  <si>
    <t>年度</t>
  </si>
  <si>
    <t>年</t>
  </si>
  <si>
    <t>ピアノ使用</t>
  </si>
  <si>
    <t>の枠はリストから選んでください</t>
  </si>
  <si>
    <t>の枠は入力してください</t>
  </si>
  <si>
    <t>仙台青葉</t>
  </si>
  <si>
    <t>大　　学</t>
  </si>
  <si>
    <t>中 学 校</t>
  </si>
  <si>
    <t>小 学 校</t>
  </si>
  <si>
    <t>E.Hrn.</t>
  </si>
  <si>
    <t>C.A.Cl.</t>
  </si>
  <si>
    <t>S.Sax.</t>
  </si>
  <si>
    <t>Bas.Sax.</t>
  </si>
  <si>
    <t>Cor.</t>
  </si>
  <si>
    <t>F.Hr.</t>
  </si>
  <si>
    <t>Hrn.</t>
  </si>
  <si>
    <t>A.Hrn.</t>
  </si>
  <si>
    <t>B.Trb.</t>
  </si>
  <si>
    <t>Bar.</t>
  </si>
  <si>
    <t>Eup.</t>
  </si>
  <si>
    <t>作曲者</t>
  </si>
  <si>
    <t>編曲者</t>
  </si>
  <si>
    <t>演奏曲目 １</t>
  </si>
  <si>
    <t>演奏曲目　２</t>
  </si>
  <si>
    <t>高等学校
小 編 成</t>
  </si>
  <si>
    <t>小学生</t>
  </si>
  <si>
    <t>中学生</t>
  </si>
  <si>
    <t>高校生</t>
  </si>
  <si>
    <t>大学生・職場・一般</t>
  </si>
  <si>
    <t>※スコアの全ページのコピーを添付してください。</t>
  </si>
  <si>
    <t>　　　出版　　　　未出版</t>
  </si>
  <si>
    <t>*＊</t>
  </si>
  <si>
    <t>***</t>
  </si>
  <si>
    <t>*＊</t>
  </si>
  <si>
    <r>
      <t>E</t>
    </r>
    <r>
      <rPr>
        <vertAlign val="superscript"/>
        <sz val="10"/>
        <rFont val="ＭＳ Ｐ明朝"/>
        <family val="1"/>
      </rPr>
      <t>♭</t>
    </r>
    <r>
      <rPr>
        <sz val="10"/>
        <rFont val="ＭＳ Ｐ明朝"/>
        <family val="1"/>
      </rPr>
      <t>Clarinet</t>
    </r>
  </si>
  <si>
    <r>
      <t>B</t>
    </r>
    <r>
      <rPr>
        <vertAlign val="superscript"/>
        <sz val="10"/>
        <rFont val="ＭＳ Ｐ明朝"/>
        <family val="1"/>
      </rPr>
      <t>♭</t>
    </r>
    <r>
      <rPr>
        <sz val="10"/>
        <rFont val="ＭＳ Ｐ明朝"/>
        <family val="1"/>
      </rPr>
      <t>Clarinet</t>
    </r>
  </si>
  <si>
    <t>全ての申込書に反映されます。</t>
  </si>
  <si>
    <t>022-379-6001</t>
  </si>
  <si>
    <t>022-379-6003</t>
  </si>
  <si>
    <t>当日の
緊急
連絡先</t>
  </si>
  <si>
    <t>※記入された事項は，本大会運営と連盟の記録として利用されます。</t>
  </si>
  <si>
    <t>※本大会によって発生する音源・映像などについての著作権は、全て吹奏楽連盟に帰属します。</t>
  </si>
  <si>
    <t>マーチングコンテスト</t>
  </si>
  <si>
    <t>ビギナー</t>
  </si>
  <si>
    <t>※演奏曲目の原題名・作曲者名及び編曲者名は、外国人作曲家の場合欧文表記を必ず調べてご記入下さい。</t>
  </si>
  <si>
    <t>※記入された事項は、本大会運営と連盟の記録として利用されます。</t>
  </si>
  <si>
    <t>※大会当日の録音録画にかかる権利は全て吹奏楽連盟に帰属します。</t>
  </si>
  <si>
    <t>当日の緊急
連絡先</t>
  </si>
  <si>
    <t>加盟地区</t>
  </si>
  <si>
    <t>職場・一般</t>
  </si>
  <si>
    <t>多賀城</t>
  </si>
  <si>
    <t>大崎</t>
  </si>
  <si>
    <t>090-XXXX-XXXX</t>
  </si>
  <si>
    <t>○○　○○</t>
  </si>
  <si>
    <t>仙台市立青葉小学校</t>
  </si>
  <si>
    <t>仙台　太郎</t>
  </si>
  <si>
    <t>宮城県仙台市青葉区青葉○丁目○番○号</t>
  </si>
  <si>
    <t>名×３００円＝</t>
  </si>
  <si>
    <t>職・一</t>
  </si>
  <si>
    <t>代表者名</t>
  </si>
  <si>
    <t>緊急
連絡先</t>
  </si>
  <si>
    <t>出演人数（申込団体単独の人数）</t>
  </si>
  <si>
    <t>参加人数（単独）</t>
  </si>
  <si>
    <t>※組曲や多楽章形式の楽曲及びメドレーからの抜粋して演奏する場合は、1つ1つの楽曲について曲名をお書き下さい。</t>
  </si>
  <si>
    <t>980-XXXX</t>
  </si>
  <si>
    <t>センダイシリツアオバショウガッコウ</t>
  </si>
  <si>
    <t>中学校</t>
  </si>
  <si>
    <t>中学校
小編成</t>
  </si>
  <si>
    <t>大学</t>
  </si>
  <si>
    <t>Eメール
アドレス</t>
  </si>
  <si>
    <t>※レンタルや未出版の楽譜を使用する場合は、演奏許諾・編曲許諾を必要とする場合があります。
　その時は、許諾書のコピーを添付してください。</t>
  </si>
  <si>
    <t>レンタル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</si>
</sst>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[$-411]ggge&quot;年&quot;"/>
    <numFmt numFmtId="181" formatCode="[$-411]ggge"/>
    <numFmt numFmtId="182" formatCode="yyyy"/>
    <numFmt numFmtId="183" formatCode="0_);[Red]\(0\)"/>
  </numFmts>
  <fonts count="76">
    <font>
      <sz val="10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6"/>
      <name val="ＭＳ Ｐ明朝"/>
      <family val="1"/>
    </font>
    <font>
      <sz val="9"/>
      <name val="MS UI Gothic"/>
      <family val="3"/>
    </font>
    <font>
      <b/>
      <sz val="18"/>
      <name val="ＭＳ Ｐ明朝"/>
      <family val="1"/>
    </font>
    <font>
      <sz val="10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9"/>
      <name val="ＭＳ Ｐゴシック"/>
      <family val="3"/>
    </font>
    <font>
      <b/>
      <sz val="18"/>
      <name val="ＭＳ 明朝"/>
      <family val="1"/>
    </font>
    <font>
      <sz val="12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1"/>
      <name val="ＭＳ Ｐゴシック"/>
      <family val="3"/>
    </font>
    <font>
      <sz val="10.5"/>
      <name val="ＭＳ Ｐ明朝"/>
      <family val="1"/>
    </font>
    <font>
      <sz val="9"/>
      <name val="ＭＳ Ｐ明朝"/>
      <family val="1"/>
    </font>
    <font>
      <sz val="11"/>
      <name val="ＭＳ 明朝"/>
      <family val="1"/>
    </font>
    <font>
      <sz val="20"/>
      <name val="ＭＳ Ｐゴシック"/>
      <family val="3"/>
    </font>
    <font>
      <sz val="8"/>
      <name val="ＭＳ Ｐ明朝"/>
      <family val="1"/>
    </font>
    <font>
      <sz val="20"/>
      <color indexed="53"/>
      <name val="ＭＳ Ｐゴシック"/>
      <family val="3"/>
    </font>
    <font>
      <sz val="10"/>
      <color indexed="53"/>
      <name val="ＭＳ Ｐゴシック"/>
      <family val="3"/>
    </font>
    <font>
      <sz val="16"/>
      <color indexed="53"/>
      <name val="ＭＳ Ｐゴシック"/>
      <family val="3"/>
    </font>
    <font>
      <sz val="10"/>
      <color indexed="53"/>
      <name val="ＭＳ Ｐ明朝"/>
      <family val="1"/>
    </font>
    <font>
      <sz val="11"/>
      <color indexed="53"/>
      <name val="ＭＳ Ｐ明朝"/>
      <family val="1"/>
    </font>
    <font>
      <sz val="6"/>
      <color indexed="53"/>
      <name val="ＭＳ Ｐ明朝"/>
      <family val="1"/>
    </font>
    <font>
      <sz val="9"/>
      <color indexed="53"/>
      <name val="ＭＳ Ｐ明朝"/>
      <family val="1"/>
    </font>
    <font>
      <sz val="18"/>
      <name val="ＭＳ Ｐゴシック"/>
      <family val="3"/>
    </font>
    <font>
      <sz val="14"/>
      <name val="ＭＳ Ｐ明朝"/>
      <family val="1"/>
    </font>
    <font>
      <b/>
      <sz val="16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b/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sz val="7"/>
      <name val="ＭＳ Ｐ明朝"/>
      <family val="1"/>
    </font>
    <font>
      <sz val="7"/>
      <name val="ＭＳ Ｐゴシック"/>
      <family val="3"/>
    </font>
    <font>
      <sz val="10.5"/>
      <name val="ＭＳ 明朝"/>
      <family val="1"/>
    </font>
    <font>
      <vertAlign val="superscript"/>
      <sz val="10"/>
      <name val="ＭＳ Ｐ明朝"/>
      <family val="1"/>
    </font>
    <font>
      <sz val="11"/>
      <color indexed="53"/>
      <name val="ＭＳ Ｐゴシック"/>
      <family val="3"/>
    </font>
    <font>
      <sz val="8"/>
      <color indexed="53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</fills>
  <borders count="1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hair"/>
      <top style="medium"/>
      <bottom style="thin"/>
    </border>
    <border>
      <left style="medium"/>
      <right style="hair"/>
      <top style="thin"/>
      <bottom style="thin"/>
    </border>
    <border>
      <left style="medium"/>
      <right style="hair"/>
      <top style="thin"/>
      <bottom style="medium"/>
    </border>
    <border>
      <left style="double"/>
      <right style="hair"/>
      <top style="medium"/>
      <bottom style="thin"/>
    </border>
    <border>
      <left style="double"/>
      <right style="hair"/>
      <top style="thin"/>
      <bottom style="thin"/>
    </border>
    <border>
      <left style="double"/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53"/>
      </left>
      <right>
        <color indexed="63"/>
      </right>
      <top style="thin">
        <color indexed="53"/>
      </top>
      <bottom style="hair">
        <color indexed="53"/>
      </bottom>
    </border>
    <border>
      <left style="thin">
        <color indexed="53"/>
      </left>
      <right>
        <color indexed="63"/>
      </right>
      <top style="hair">
        <color indexed="53"/>
      </top>
      <bottom style="hair">
        <color indexed="53"/>
      </bottom>
    </border>
    <border>
      <left style="thin">
        <color indexed="53"/>
      </left>
      <right>
        <color indexed="63"/>
      </right>
      <top style="hair">
        <color indexed="53"/>
      </top>
      <bottom style="medium">
        <color indexed="53"/>
      </bottom>
    </border>
    <border>
      <left style="thin"/>
      <right>
        <color indexed="63"/>
      </right>
      <top style="medium"/>
      <bottom style="medium"/>
    </border>
    <border>
      <left style="hair"/>
      <right style="hair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medium">
        <color indexed="53"/>
      </left>
      <right style="medium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 style="medium">
        <color indexed="53"/>
      </right>
      <top>
        <color indexed="63"/>
      </top>
      <bottom>
        <color indexed="63"/>
      </bottom>
    </border>
    <border>
      <left style="medium">
        <color indexed="53"/>
      </left>
      <right style="medium">
        <color indexed="53"/>
      </right>
      <top>
        <color indexed="63"/>
      </top>
      <bottom style="medium">
        <color indexed="5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dashed"/>
      <top style="thin"/>
      <bottom style="thin"/>
    </border>
    <border>
      <left>
        <color indexed="63"/>
      </left>
      <right>
        <color indexed="63"/>
      </right>
      <top style="thin">
        <color indexed="53"/>
      </top>
      <bottom style="hair">
        <color indexed="53"/>
      </bottom>
    </border>
    <border>
      <left>
        <color indexed="63"/>
      </left>
      <right style="medium">
        <color indexed="53"/>
      </right>
      <top style="thin">
        <color indexed="53"/>
      </top>
      <bottom style="hair">
        <color indexed="53"/>
      </bottom>
    </border>
    <border>
      <left style="medium">
        <color indexed="53"/>
      </left>
      <right style="thin">
        <color indexed="53"/>
      </right>
      <top style="medium">
        <color indexed="53"/>
      </top>
      <bottom style="hair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hair">
        <color indexed="53"/>
      </bottom>
    </border>
    <border>
      <left style="medium">
        <color indexed="53"/>
      </left>
      <right style="thin">
        <color indexed="53"/>
      </right>
      <top>
        <color indexed="6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 style="medium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medium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 style="medium">
        <color indexed="53"/>
      </left>
      <right style="thin">
        <color indexed="53"/>
      </right>
      <top style="medium">
        <color indexed="53"/>
      </top>
      <bottom style="medium">
        <color indexed="53"/>
      </bottom>
    </border>
    <border>
      <left>
        <color indexed="63"/>
      </left>
      <right>
        <color indexed="63"/>
      </right>
      <top style="hair">
        <color indexed="53"/>
      </top>
      <bottom style="medium">
        <color indexed="53"/>
      </bottom>
    </border>
    <border>
      <left>
        <color indexed="63"/>
      </left>
      <right style="medium">
        <color indexed="53"/>
      </right>
      <top style="hair">
        <color indexed="5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hair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hair">
        <color indexed="53"/>
      </bottom>
    </border>
    <border>
      <left style="thin">
        <color indexed="53"/>
      </left>
      <right style="medium">
        <color indexed="53"/>
      </right>
      <top style="medium">
        <color indexed="53"/>
      </top>
      <bottom style="hair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thin">
        <color indexed="53"/>
      </bottom>
    </border>
    <border>
      <left style="thin">
        <color indexed="53"/>
      </left>
      <right style="medium">
        <color indexed="53"/>
      </right>
      <top>
        <color indexed="63"/>
      </top>
      <bottom style="thin">
        <color indexed="53"/>
      </bottom>
    </border>
    <border>
      <left style="medium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medium">
        <color indexed="53"/>
      </right>
      <top style="medium">
        <color indexed="53"/>
      </top>
      <bottom style="medium">
        <color indexed="53"/>
      </bottom>
    </border>
    <border>
      <left>
        <color indexed="63"/>
      </left>
      <right style="thin">
        <color indexed="53"/>
      </right>
      <top style="hair">
        <color indexed="53"/>
      </top>
      <bottom style="medium">
        <color indexed="53"/>
      </bottom>
    </border>
    <border>
      <left>
        <color indexed="63"/>
      </left>
      <right style="thin">
        <color indexed="53"/>
      </right>
      <top style="hair">
        <color indexed="53"/>
      </top>
      <bottom style="hair">
        <color indexed="53"/>
      </bottom>
    </border>
    <border>
      <left style="thin">
        <color indexed="53"/>
      </left>
      <right style="thin">
        <color indexed="53"/>
      </right>
      <top style="hair">
        <color indexed="53"/>
      </top>
      <bottom style="hair">
        <color indexed="53"/>
      </bottom>
    </border>
    <border>
      <left style="thin">
        <color indexed="53"/>
      </left>
      <right style="medium">
        <color indexed="53"/>
      </right>
      <top style="hair">
        <color indexed="53"/>
      </top>
      <bottom style="hair">
        <color indexed="5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 style="medium"/>
    </border>
    <border>
      <left style="hair"/>
      <right style="hair"/>
      <top style="thin"/>
      <bottom style="medium"/>
    </border>
    <border>
      <left style="thin"/>
      <right>
        <color indexed="63"/>
      </right>
      <top style="thin"/>
      <bottom style="medium"/>
    </border>
    <border>
      <left style="dashed"/>
      <right style="dashed"/>
      <top style="medium"/>
      <bottom style="thin"/>
    </border>
    <border>
      <left style="thin"/>
      <right style="dashed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 style="hair"/>
      <top style="thin"/>
      <bottom style="medium"/>
    </border>
    <border>
      <left style="hair"/>
      <right style="hair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hair"/>
      <right style="thin"/>
      <top style="thin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medium"/>
      <top style="thin"/>
      <bottom style="medium"/>
    </border>
    <border>
      <left style="hair"/>
      <right style="medium"/>
      <top style="thin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1" borderId="4" applyNumberFormat="0" applyAlignment="0" applyProtection="0"/>
    <xf numFmtId="0" fontId="74" fillId="32" borderId="0" applyNumberFormat="0" applyBorder="0" applyAlignment="0" applyProtection="0"/>
  </cellStyleXfs>
  <cellXfs count="57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 textRotation="255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distributed" vertical="distributed" wrapText="1"/>
    </xf>
    <xf numFmtId="0" fontId="1" fillId="0" borderId="0" xfId="0" applyFont="1" applyAlignment="1">
      <alignment horizontal="right" vertical="center" wrapText="1"/>
    </xf>
    <xf numFmtId="0" fontId="9" fillId="0" borderId="0" xfId="0" applyFont="1" applyAlignment="1">
      <alignment vertical="center" textRotation="255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distributed" vertical="center" textRotation="255"/>
    </xf>
    <xf numFmtId="0" fontId="2" fillId="0" borderId="15" xfId="0" applyFont="1" applyBorder="1" applyAlignment="1">
      <alignment horizontal="distributed" vertical="center" textRotation="255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/>
    </xf>
    <xf numFmtId="0" fontId="16" fillId="0" borderId="0" xfId="0" applyFont="1" applyAlignment="1">
      <alignment vertical="center" textRotation="255"/>
    </xf>
    <xf numFmtId="0" fontId="3" fillId="0" borderId="0" xfId="0" applyFont="1" applyAlignment="1">
      <alignment horizontal="distributed" vertical="distributed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 textRotation="255"/>
    </xf>
    <xf numFmtId="0" fontId="2" fillId="0" borderId="12" xfId="0" applyFont="1" applyBorder="1" applyAlignment="1">
      <alignment horizontal="center" vertical="center"/>
    </xf>
    <xf numFmtId="0" fontId="17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center" vertical="center"/>
      <protection locked="0"/>
    </xf>
    <xf numFmtId="49" fontId="17" fillId="0" borderId="0" xfId="0" applyNumberFormat="1" applyFont="1" applyAlignment="1" applyProtection="1">
      <alignment horizontal="center" vertical="center"/>
      <protection/>
    </xf>
    <xf numFmtId="0" fontId="14" fillId="0" borderId="0" xfId="0" applyFont="1" applyAlignment="1">
      <alignment vertical="center" textRotation="255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center" vertical="center"/>
      <protection locked="0"/>
    </xf>
    <xf numFmtId="49" fontId="13" fillId="0" borderId="0" xfId="0" applyNumberFormat="1" applyFont="1" applyAlignment="1" applyProtection="1">
      <alignment horizontal="center" vertical="center"/>
      <protection/>
    </xf>
    <xf numFmtId="0" fontId="13" fillId="0" borderId="0" xfId="0" applyFont="1" applyAlignment="1">
      <alignment vertical="center" textRotation="255"/>
    </xf>
    <xf numFmtId="0" fontId="13" fillId="0" borderId="0" xfId="0" applyFont="1" applyAlignment="1" applyProtection="1">
      <alignment vertical="center" textRotation="255"/>
      <protection/>
    </xf>
    <xf numFmtId="0" fontId="1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vertical="center" textRotation="255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distributed" vertical="distributed" wrapText="1"/>
      <protection/>
    </xf>
    <xf numFmtId="0" fontId="3" fillId="0" borderId="0" xfId="0" applyFont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horizontal="right" vertical="center"/>
      <protection/>
    </xf>
    <xf numFmtId="0" fontId="3" fillId="0" borderId="0" xfId="0" applyFont="1" applyAlignment="1" applyProtection="1">
      <alignment vertical="center" textRotation="255"/>
      <protection/>
    </xf>
    <xf numFmtId="0" fontId="5" fillId="0" borderId="0" xfId="0" applyFont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distributed" vertical="center"/>
      <protection/>
    </xf>
    <xf numFmtId="0" fontId="2" fillId="0" borderId="21" xfId="0" applyFont="1" applyBorder="1" applyAlignment="1" applyProtection="1">
      <alignment horizontal="left" vertical="center" indent="2"/>
      <protection/>
    </xf>
    <xf numFmtId="0" fontId="2" fillId="0" borderId="22" xfId="0" applyFont="1" applyBorder="1" applyAlignment="1" applyProtection="1">
      <alignment horizontal="left" vertical="center" indent="2"/>
      <protection/>
    </xf>
    <xf numFmtId="0" fontId="2" fillId="0" borderId="14" xfId="0" applyFont="1" applyBorder="1" applyAlignment="1" applyProtection="1">
      <alignment horizontal="distributed" vertical="center" textRotation="255"/>
      <protection/>
    </xf>
    <xf numFmtId="0" fontId="2" fillId="0" borderId="15" xfId="0" applyFont="1" applyBorder="1" applyAlignment="1" applyProtection="1">
      <alignment horizontal="distributed" vertical="center" textRotation="255"/>
      <protection/>
    </xf>
    <xf numFmtId="0" fontId="2" fillId="0" borderId="10" xfId="0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23" xfId="0" applyFont="1" applyBorder="1" applyAlignment="1">
      <alignment horizontal="left" vertical="center" indent="2"/>
    </xf>
    <xf numFmtId="0" fontId="2" fillId="0" borderId="24" xfId="0" applyFont="1" applyBorder="1" applyAlignment="1">
      <alignment horizontal="left" vertical="center" indent="2"/>
    </xf>
    <xf numFmtId="0" fontId="19" fillId="0" borderId="25" xfId="0" applyFont="1" applyBorder="1" applyAlignment="1">
      <alignment horizontal="distributed" vertical="center" textRotation="255"/>
    </xf>
    <xf numFmtId="0" fontId="19" fillId="0" borderId="26" xfId="0" applyFont="1" applyBorder="1" applyAlignment="1">
      <alignment horizontal="distributed" vertical="center" textRotation="255"/>
    </xf>
    <xf numFmtId="0" fontId="19" fillId="0" borderId="27" xfId="0" applyFont="1" applyBorder="1" applyAlignment="1">
      <alignment horizontal="distributed" vertical="center" textRotation="255"/>
    </xf>
    <xf numFmtId="0" fontId="2" fillId="0" borderId="28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 textRotation="255"/>
    </xf>
    <xf numFmtId="0" fontId="11" fillId="0" borderId="0" xfId="0" applyFont="1" applyAlignment="1">
      <alignment vertical="center" textRotation="255"/>
    </xf>
    <xf numFmtId="0" fontId="2" fillId="0" borderId="29" xfId="0" applyFont="1" applyBorder="1" applyAlignment="1">
      <alignment horizontal="distributed" vertical="center" wrapText="1"/>
    </xf>
    <xf numFmtId="0" fontId="2" fillId="0" borderId="30" xfId="0" applyFont="1" applyBorder="1" applyAlignment="1">
      <alignment horizontal="distributed" vertical="center" wrapText="1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 applyProtection="1">
      <alignment horizontal="left" vertical="center"/>
      <protection locked="0"/>
    </xf>
    <xf numFmtId="0" fontId="11" fillId="0" borderId="10" xfId="0" applyFont="1" applyBorder="1" applyAlignment="1" applyProtection="1">
      <alignment horizontal="right" vertical="center" shrinkToFit="1"/>
      <protection locked="0"/>
    </xf>
    <xf numFmtId="0" fontId="11" fillId="0" borderId="10" xfId="0" applyFont="1" applyBorder="1" applyAlignment="1">
      <alignment horizontal="right" vertical="center" shrinkToFit="1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39" xfId="0" applyFont="1" applyBorder="1" applyAlignment="1" applyProtection="1">
      <alignment vertical="center"/>
      <protection/>
    </xf>
    <xf numFmtId="0" fontId="23" fillId="33" borderId="40" xfId="0" applyFont="1" applyFill="1" applyBorder="1" applyAlignment="1" applyProtection="1">
      <alignment horizontal="center" vertical="center"/>
      <protection/>
    </xf>
    <xf numFmtId="58" fontId="22" fillId="33" borderId="0" xfId="0" applyNumberFormat="1" applyFont="1" applyFill="1" applyAlignment="1">
      <alignment horizontal="center" vertical="center"/>
    </xf>
    <xf numFmtId="0" fontId="21" fillId="33" borderId="0" xfId="0" applyFont="1" applyFill="1" applyAlignment="1">
      <alignment vertical="center" textRotation="255"/>
    </xf>
    <xf numFmtId="0" fontId="21" fillId="33" borderId="0" xfId="0" applyFont="1" applyFill="1" applyAlignment="1">
      <alignment vertical="center"/>
    </xf>
    <xf numFmtId="58" fontId="21" fillId="33" borderId="0" xfId="0" applyNumberFormat="1" applyFont="1" applyFill="1" applyAlignment="1">
      <alignment horizontal="center" vertical="center"/>
    </xf>
    <xf numFmtId="0" fontId="23" fillId="33" borderId="0" xfId="0" applyFont="1" applyFill="1" applyAlignment="1" applyProtection="1">
      <alignment vertical="center"/>
      <protection/>
    </xf>
    <xf numFmtId="0" fontId="23" fillId="33" borderId="0" xfId="0" applyFont="1" applyFill="1" applyAlignment="1" applyProtection="1">
      <alignment horizontal="left" vertical="center"/>
      <protection/>
    </xf>
    <xf numFmtId="0" fontId="23" fillId="33" borderId="0" xfId="0" applyFont="1" applyFill="1" applyAlignment="1" applyProtection="1">
      <alignment horizontal="left" vertical="distributed" wrapText="1"/>
      <protection/>
    </xf>
    <xf numFmtId="0" fontId="23" fillId="33" borderId="0" xfId="0" applyFont="1" applyFill="1" applyAlignment="1" applyProtection="1">
      <alignment horizontal="left" vertical="center" wrapText="1"/>
      <protection/>
    </xf>
    <xf numFmtId="0" fontId="23" fillId="33" borderId="0" xfId="0" applyFont="1" applyFill="1" applyAlignment="1" applyProtection="1">
      <alignment horizontal="center" vertical="center" wrapText="1"/>
      <protection locked="0"/>
    </xf>
    <xf numFmtId="0" fontId="24" fillId="33" borderId="0" xfId="0" applyFont="1" applyFill="1" applyAlignment="1" applyProtection="1">
      <alignment horizontal="left" vertical="center"/>
      <protection/>
    </xf>
    <xf numFmtId="0" fontId="25" fillId="33" borderId="0" xfId="0" applyFont="1" applyFill="1" applyAlignment="1" applyProtection="1">
      <alignment horizontal="center" vertical="center"/>
      <protection/>
    </xf>
    <xf numFmtId="0" fontId="26" fillId="33" borderId="0" xfId="0" applyFont="1" applyFill="1" applyAlignment="1" applyProtection="1">
      <alignment vertical="center" textRotation="255"/>
      <protection/>
    </xf>
    <xf numFmtId="0" fontId="25" fillId="33" borderId="0" xfId="0" applyFont="1" applyFill="1" applyAlignment="1" applyProtection="1">
      <alignment vertical="center"/>
      <protection/>
    </xf>
    <xf numFmtId="0" fontId="23" fillId="33" borderId="0" xfId="0" applyFont="1" applyFill="1" applyAlignment="1" applyProtection="1">
      <alignment horizontal="right" vertical="distributed" wrapText="1"/>
      <protection/>
    </xf>
    <xf numFmtId="0" fontId="23" fillId="33" borderId="41" xfId="0" applyFont="1" applyFill="1" applyBorder="1" applyAlignment="1" applyProtection="1">
      <alignment horizontal="center" vertical="center"/>
      <protection/>
    </xf>
    <xf numFmtId="0" fontId="23" fillId="33" borderId="42" xfId="0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80" fontId="13" fillId="0" borderId="0" xfId="0" applyNumberFormat="1" applyFont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182" fontId="2" fillId="0" borderId="0" xfId="0" applyNumberFormat="1" applyFont="1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/>
    </xf>
    <xf numFmtId="0" fontId="11" fillId="0" borderId="31" xfId="0" applyFont="1" applyBorder="1" applyAlignment="1" applyProtection="1">
      <alignment horizontal="right" vertical="center" shrinkToFit="1"/>
      <protection locked="0"/>
    </xf>
    <xf numFmtId="0" fontId="28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vertical="center" textRotation="255"/>
      <protection/>
    </xf>
    <xf numFmtId="0" fontId="0" fillId="0" borderId="0" xfId="0" applyFont="1" applyAlignment="1">
      <alignment vertical="center"/>
    </xf>
    <xf numFmtId="58" fontId="22" fillId="33" borderId="0" xfId="0" applyNumberFormat="1" applyFont="1" applyFill="1" applyAlignment="1">
      <alignment horizontal="left" vertical="center"/>
    </xf>
    <xf numFmtId="58" fontId="22" fillId="33" borderId="0" xfId="0" applyNumberFormat="1" applyFont="1" applyFill="1" applyAlignment="1">
      <alignment horizontal="right" vertical="center"/>
    </xf>
    <xf numFmtId="180" fontId="13" fillId="0" borderId="0" xfId="0" applyNumberFormat="1" applyFont="1" applyAlignment="1" applyProtection="1">
      <alignment horizontal="right" vertical="center"/>
      <protection/>
    </xf>
    <xf numFmtId="0" fontId="13" fillId="0" borderId="0" xfId="0" applyNumberFormat="1" applyFont="1" applyAlignment="1" applyProtection="1">
      <alignment horizontal="center" vertical="center"/>
      <protection/>
    </xf>
    <xf numFmtId="0" fontId="13" fillId="0" borderId="0" xfId="0" applyNumberFormat="1" applyFont="1" applyAlignment="1" applyProtection="1">
      <alignment horizontal="right" vertical="center"/>
      <protection/>
    </xf>
    <xf numFmtId="0" fontId="26" fillId="33" borderId="0" xfId="0" applyFont="1" applyFill="1" applyAlignment="1" applyProtection="1">
      <alignment vertical="center"/>
      <protection/>
    </xf>
    <xf numFmtId="58" fontId="21" fillId="33" borderId="0" xfId="0" applyNumberFormat="1" applyFont="1" applyFill="1" applyAlignment="1">
      <alignment horizontal="right" vertical="center"/>
    </xf>
    <xf numFmtId="58" fontId="21" fillId="33" borderId="0" xfId="0" applyNumberFormat="1" applyFont="1" applyFill="1" applyAlignment="1">
      <alignment horizontal="left" vertical="center"/>
    </xf>
    <xf numFmtId="0" fontId="2" fillId="0" borderId="23" xfId="0" applyFont="1" applyBorder="1" applyAlignment="1">
      <alignment horizontal="left" vertical="center" indent="1"/>
    </xf>
    <xf numFmtId="0" fontId="6" fillId="0" borderId="21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>
      <alignment horizontal="left" vertical="center"/>
    </xf>
    <xf numFmtId="0" fontId="19" fillId="0" borderId="0" xfId="0" applyFont="1" applyAlignment="1" applyProtection="1">
      <alignment vertical="center" textRotation="255"/>
      <protection/>
    </xf>
    <xf numFmtId="0" fontId="31" fillId="0" borderId="0" xfId="0" applyFont="1" applyAlignment="1">
      <alignment vertical="center" textRotation="255"/>
    </xf>
    <xf numFmtId="0" fontId="16" fillId="0" borderId="14" xfId="0" applyFont="1" applyBorder="1" applyAlignment="1" applyProtection="1">
      <alignment horizontal="distributed" vertical="center"/>
      <protection/>
    </xf>
    <xf numFmtId="0" fontId="16" fillId="0" borderId="15" xfId="0" applyFont="1" applyBorder="1" applyAlignment="1" applyProtection="1">
      <alignment horizontal="distributed" vertical="center"/>
      <protection/>
    </xf>
    <xf numFmtId="0" fontId="16" fillId="0" borderId="15" xfId="0" applyFont="1" applyBorder="1" applyAlignment="1">
      <alignment horizontal="distributed" vertical="center"/>
    </xf>
    <xf numFmtId="0" fontId="2" fillId="0" borderId="13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vertical="center"/>
      <protection/>
    </xf>
    <xf numFmtId="0" fontId="2" fillId="0" borderId="43" xfId="0" applyFont="1" applyBorder="1" applyAlignment="1" applyProtection="1">
      <alignment vertical="center"/>
      <protection/>
    </xf>
    <xf numFmtId="0" fontId="16" fillId="0" borderId="44" xfId="0" applyFont="1" applyBorder="1" applyAlignment="1" applyProtection="1">
      <alignment horizontal="distributed" vertical="center"/>
      <protection/>
    </xf>
    <xf numFmtId="0" fontId="2" fillId="0" borderId="45" xfId="0" applyFont="1" applyBorder="1" applyAlignment="1" applyProtection="1">
      <alignment horizontal="center" vertical="center"/>
      <protection/>
    </xf>
    <xf numFmtId="0" fontId="2" fillId="0" borderId="45" xfId="0" applyFont="1" applyBorder="1" applyAlignment="1" applyProtection="1">
      <alignment horizontal="left" vertical="center" indent="2"/>
      <protection/>
    </xf>
    <xf numFmtId="0" fontId="2" fillId="0" borderId="46" xfId="0" applyFont="1" applyBorder="1" applyAlignment="1" applyProtection="1">
      <alignment horizontal="left" vertical="center" indent="2"/>
      <protection/>
    </xf>
    <xf numFmtId="0" fontId="16" fillId="0" borderId="44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28" xfId="0" applyFont="1" applyBorder="1" applyAlignment="1" applyProtection="1">
      <alignment vertical="center"/>
      <protection locked="0"/>
    </xf>
    <xf numFmtId="0" fontId="35" fillId="0" borderId="47" xfId="0" applyFont="1" applyBorder="1" applyAlignment="1" applyProtection="1">
      <alignment horizontal="left" vertical="center" textRotation="255" shrinkToFit="1"/>
      <protection locked="0"/>
    </xf>
    <xf numFmtId="0" fontId="35" fillId="0" borderId="48" xfId="0" applyFont="1" applyBorder="1" applyAlignment="1" applyProtection="1">
      <alignment horizontal="left" vertical="center" textRotation="255" shrinkToFit="1"/>
      <protection locked="0"/>
    </xf>
    <xf numFmtId="0" fontId="23" fillId="33" borderId="0" xfId="0" applyFont="1" applyFill="1" applyAlignment="1" applyProtection="1">
      <alignment vertical="center" textRotation="255"/>
      <protection/>
    </xf>
    <xf numFmtId="0" fontId="0" fillId="0" borderId="0" xfId="0" applyFont="1" applyAlignment="1">
      <alignment vertical="center"/>
    </xf>
    <xf numFmtId="0" fontId="26" fillId="33" borderId="49" xfId="0" applyFont="1" applyFill="1" applyBorder="1" applyAlignment="1" applyProtection="1">
      <alignment vertical="center" textRotation="255"/>
      <protection/>
    </xf>
    <xf numFmtId="0" fontId="26" fillId="33" borderId="50" xfId="0" applyFont="1" applyFill="1" applyBorder="1" applyAlignment="1" applyProtection="1">
      <alignment vertical="center" textRotation="255"/>
      <protection/>
    </xf>
    <xf numFmtId="0" fontId="26" fillId="33" borderId="51" xfId="0" applyFont="1" applyFill="1" applyBorder="1" applyAlignment="1" applyProtection="1">
      <alignment vertical="center" textRotation="255"/>
      <protection/>
    </xf>
    <xf numFmtId="0" fontId="39" fillId="33" borderId="0" xfId="0" applyFont="1" applyFill="1" applyAlignment="1">
      <alignment vertical="center"/>
    </xf>
    <xf numFmtId="0" fontId="39" fillId="34" borderId="0" xfId="0" applyFont="1" applyFill="1" applyAlignment="1">
      <alignment vertical="center"/>
    </xf>
    <xf numFmtId="58" fontId="39" fillId="33" borderId="0" xfId="0" applyNumberFormat="1" applyFont="1" applyFill="1" applyAlignment="1">
      <alignment horizontal="center" vertical="center"/>
    </xf>
    <xf numFmtId="58" fontId="39" fillId="0" borderId="0" xfId="0" applyNumberFormat="1" applyFont="1" applyFill="1" applyAlignment="1">
      <alignment horizontal="center" vertical="center"/>
    </xf>
    <xf numFmtId="0" fontId="24" fillId="33" borderId="0" xfId="0" applyFont="1" applyFill="1" applyAlignment="1" applyProtection="1">
      <alignment vertical="center"/>
      <protection/>
    </xf>
    <xf numFmtId="0" fontId="19" fillId="0" borderId="52" xfId="0" applyFont="1" applyBorder="1" applyAlignment="1" applyProtection="1">
      <alignment horizontal="center" vertical="center" wrapText="1"/>
      <protection/>
    </xf>
    <xf numFmtId="0" fontId="2" fillId="0" borderId="53" xfId="0" applyFont="1" applyBorder="1" applyAlignment="1">
      <alignment vertical="center"/>
    </xf>
    <xf numFmtId="0" fontId="2" fillId="0" borderId="10" xfId="0" applyFont="1" applyBorder="1" applyAlignment="1" applyProtection="1">
      <alignment horizontal="distributed" vertical="center"/>
      <protection/>
    </xf>
    <xf numFmtId="0" fontId="2" fillId="0" borderId="32" xfId="0" applyFont="1" applyBorder="1" applyAlignment="1" applyProtection="1">
      <alignment horizontal="distributed" vertical="center"/>
      <protection/>
    </xf>
    <xf numFmtId="0" fontId="2" fillId="0" borderId="53" xfId="0" applyFont="1" applyBorder="1" applyAlignment="1" applyProtection="1">
      <alignment vertical="center"/>
      <protection/>
    </xf>
    <xf numFmtId="0" fontId="6" fillId="0" borderId="21" xfId="0" applyFont="1" applyBorder="1" applyAlignment="1" applyProtection="1">
      <alignment vertical="center"/>
      <protection/>
    </xf>
    <xf numFmtId="0" fontId="12" fillId="0" borderId="13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/>
    </xf>
    <xf numFmtId="0" fontId="34" fillId="0" borderId="22" xfId="0" applyFont="1" applyBorder="1" applyAlignment="1" applyProtection="1">
      <alignment vertical="center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 shrinkToFit="1"/>
      <protection locked="0"/>
    </xf>
    <xf numFmtId="0" fontId="11" fillId="0" borderId="54" xfId="0" applyFont="1" applyFill="1" applyBorder="1" applyAlignment="1" applyProtection="1">
      <alignment horizontal="center" vertical="center"/>
      <protection locked="0"/>
    </xf>
    <xf numFmtId="0" fontId="11" fillId="0" borderId="55" xfId="0" applyFont="1" applyFill="1" applyBorder="1" applyAlignment="1" applyProtection="1">
      <alignment horizontal="center" vertical="center"/>
      <protection locked="0"/>
    </xf>
    <xf numFmtId="0" fontId="23" fillId="33" borderId="56" xfId="0" applyFont="1" applyFill="1" applyBorder="1" applyAlignment="1" applyProtection="1">
      <alignment horizontal="distributed" vertical="center"/>
      <protection/>
    </xf>
    <xf numFmtId="0" fontId="23" fillId="33" borderId="57" xfId="0" applyFont="1" applyFill="1" applyBorder="1" applyAlignment="1" applyProtection="1">
      <alignment horizontal="distributed" vertical="center"/>
      <protection/>
    </xf>
    <xf numFmtId="183" fontId="29" fillId="0" borderId="0" xfId="0" applyNumberFormat="1" applyFont="1" applyFill="1" applyAlignment="1" applyProtection="1">
      <alignment horizontal="center" vertical="center"/>
      <protection locked="0"/>
    </xf>
    <xf numFmtId="0" fontId="23" fillId="33" borderId="58" xfId="0" applyFont="1" applyFill="1" applyBorder="1" applyAlignment="1" applyProtection="1">
      <alignment horizontal="distributed" vertical="center"/>
      <protection/>
    </xf>
    <xf numFmtId="0" fontId="23" fillId="33" borderId="59" xfId="0" applyFont="1" applyFill="1" applyBorder="1" applyAlignment="1" applyProtection="1">
      <alignment horizontal="distributed" vertical="center"/>
      <protection/>
    </xf>
    <xf numFmtId="0" fontId="23" fillId="33" borderId="60" xfId="0" applyFont="1" applyFill="1" applyBorder="1" applyAlignment="1" applyProtection="1">
      <alignment horizontal="distributed" vertical="center"/>
      <protection/>
    </xf>
    <xf numFmtId="0" fontId="23" fillId="33" borderId="61" xfId="0" applyFont="1" applyFill="1" applyBorder="1" applyAlignment="1" applyProtection="1">
      <alignment horizontal="distributed" vertical="center"/>
      <protection/>
    </xf>
    <xf numFmtId="0" fontId="23" fillId="33" borderId="62" xfId="0" applyFont="1" applyFill="1" applyBorder="1" applyAlignment="1" applyProtection="1">
      <alignment horizontal="distributed" vertical="center"/>
      <protection/>
    </xf>
    <xf numFmtId="0" fontId="23" fillId="33" borderId="63" xfId="0" applyFont="1" applyFill="1" applyBorder="1" applyAlignment="1" applyProtection="1">
      <alignment horizontal="distributed" vertical="center"/>
      <protection/>
    </xf>
    <xf numFmtId="0" fontId="11" fillId="34" borderId="64" xfId="0" applyFont="1" applyFill="1" applyBorder="1" applyAlignment="1" applyProtection="1">
      <alignment horizontal="center" vertical="center"/>
      <protection locked="0"/>
    </xf>
    <xf numFmtId="0" fontId="11" fillId="34" borderId="65" xfId="0" applyFont="1" applyFill="1" applyBorder="1" applyAlignment="1" applyProtection="1">
      <alignment horizontal="center" vertical="center"/>
      <protection locked="0"/>
    </xf>
    <xf numFmtId="0" fontId="11" fillId="34" borderId="66" xfId="0" applyFont="1" applyFill="1" applyBorder="1" applyAlignment="1" applyProtection="1">
      <alignment horizontal="center" vertical="center"/>
      <protection locked="0"/>
    </xf>
    <xf numFmtId="0" fontId="23" fillId="33" borderId="67" xfId="0" applyFont="1" applyFill="1" applyBorder="1" applyAlignment="1" applyProtection="1">
      <alignment horizontal="distributed" vertical="center"/>
      <protection/>
    </xf>
    <xf numFmtId="0" fontId="23" fillId="33" borderId="66" xfId="0" applyFont="1" applyFill="1" applyBorder="1" applyAlignment="1" applyProtection="1">
      <alignment horizontal="distributed" vertical="center"/>
      <protection/>
    </xf>
    <xf numFmtId="0" fontId="40" fillId="33" borderId="40" xfId="0" applyFont="1" applyFill="1" applyBorder="1" applyAlignment="1" applyProtection="1">
      <alignment horizontal="center" vertical="center" wrapText="1"/>
      <protection/>
    </xf>
    <xf numFmtId="0" fontId="40" fillId="33" borderId="54" xfId="0" applyFont="1" applyFill="1" applyBorder="1" applyAlignment="1" applyProtection="1">
      <alignment horizontal="center" vertical="center" wrapText="1"/>
      <protection/>
    </xf>
    <xf numFmtId="0" fontId="11" fillId="0" borderId="68" xfId="0" applyFont="1" applyFill="1" applyBorder="1" applyAlignment="1" applyProtection="1">
      <alignment horizontal="center" vertical="center"/>
      <protection locked="0"/>
    </xf>
    <xf numFmtId="0" fontId="11" fillId="0" borderId="69" xfId="0" applyFont="1" applyFill="1" applyBorder="1" applyAlignment="1" applyProtection="1">
      <alignment horizontal="center" vertical="center"/>
      <protection locked="0"/>
    </xf>
    <xf numFmtId="0" fontId="20" fillId="33" borderId="0" xfId="0" applyFont="1" applyFill="1" applyAlignment="1">
      <alignment horizontal="center" vertical="center"/>
    </xf>
    <xf numFmtId="0" fontId="23" fillId="33" borderId="40" xfId="0" applyFont="1" applyFill="1" applyBorder="1" applyAlignment="1" applyProtection="1">
      <alignment horizontal="center" vertical="center"/>
      <protection/>
    </xf>
    <xf numFmtId="0" fontId="0" fillId="0" borderId="54" xfId="0" applyBorder="1" applyAlignment="1">
      <alignment horizontal="center" vertical="center"/>
    </xf>
    <xf numFmtId="0" fontId="11" fillId="0" borderId="70" xfId="0" applyFont="1" applyFill="1" applyBorder="1" applyAlignment="1" applyProtection="1">
      <alignment vertical="center" shrinkToFit="1"/>
      <protection locked="0"/>
    </xf>
    <xf numFmtId="0" fontId="11" fillId="0" borderId="71" xfId="0" applyFont="1" applyFill="1" applyBorder="1" applyAlignment="1" applyProtection="1">
      <alignment vertical="center" shrinkToFit="1"/>
      <protection locked="0"/>
    </xf>
    <xf numFmtId="0" fontId="11" fillId="0" borderId="72" xfId="0" applyFont="1" applyFill="1" applyBorder="1" applyAlignment="1" applyProtection="1">
      <alignment vertical="center" shrinkToFit="1"/>
      <protection locked="0"/>
    </xf>
    <xf numFmtId="0" fontId="27" fillId="0" borderId="73" xfId="0" applyFont="1" applyFill="1" applyBorder="1" applyAlignment="1" applyProtection="1">
      <alignment vertical="center" shrinkToFit="1"/>
      <protection locked="0"/>
    </xf>
    <xf numFmtId="0" fontId="27" fillId="0" borderId="74" xfId="0" applyFont="1" applyFill="1" applyBorder="1" applyAlignment="1" applyProtection="1">
      <alignment vertical="center" shrinkToFit="1"/>
      <protection locked="0"/>
    </xf>
    <xf numFmtId="0" fontId="27" fillId="0" borderId="75" xfId="0" applyFont="1" applyFill="1" applyBorder="1" applyAlignment="1" applyProtection="1">
      <alignment vertical="center" shrinkToFit="1"/>
      <protection locked="0"/>
    </xf>
    <xf numFmtId="0" fontId="23" fillId="33" borderId="76" xfId="0" applyFont="1" applyFill="1" applyBorder="1" applyAlignment="1" applyProtection="1">
      <alignment horizontal="distributed" vertical="center" wrapText="1"/>
      <protection/>
    </xf>
    <xf numFmtId="0" fontId="23" fillId="33" borderId="77" xfId="0" applyFont="1" applyFill="1" applyBorder="1" applyAlignment="1" applyProtection="1">
      <alignment horizontal="distributed" vertical="center"/>
      <protection/>
    </xf>
    <xf numFmtId="0" fontId="11" fillId="0" borderId="65" xfId="0" applyFont="1" applyFill="1" applyBorder="1" applyAlignment="1" applyProtection="1">
      <alignment vertical="center"/>
      <protection locked="0"/>
    </xf>
    <xf numFmtId="0" fontId="11" fillId="0" borderId="78" xfId="0" applyFont="1" applyFill="1" applyBorder="1" applyAlignment="1" applyProtection="1">
      <alignment vertical="center"/>
      <protection locked="0"/>
    </xf>
    <xf numFmtId="0" fontId="11" fillId="0" borderId="79" xfId="0" applyFont="1" applyFill="1" applyBorder="1" applyAlignment="1" applyProtection="1">
      <alignment horizontal="center" vertical="center"/>
      <protection locked="0"/>
    </xf>
    <xf numFmtId="0" fontId="11" fillId="0" borderId="80" xfId="0" applyFont="1" applyFill="1" applyBorder="1" applyAlignment="1" applyProtection="1">
      <alignment vertical="center" shrinkToFit="1"/>
      <protection locked="0"/>
    </xf>
    <xf numFmtId="0" fontId="11" fillId="0" borderId="81" xfId="0" applyFont="1" applyFill="1" applyBorder="1" applyAlignment="1" applyProtection="1">
      <alignment vertical="center" shrinkToFit="1"/>
      <protection locked="0"/>
    </xf>
    <xf numFmtId="0" fontId="11" fillId="0" borderId="82" xfId="0" applyFont="1" applyFill="1" applyBorder="1" applyAlignment="1" applyProtection="1">
      <alignment vertical="center" shrinkToFit="1"/>
      <protection locked="0"/>
    </xf>
    <xf numFmtId="0" fontId="0" fillId="0" borderId="83" xfId="0" applyFont="1" applyFill="1" applyBorder="1" applyAlignment="1">
      <alignment horizontal="center" vertical="center"/>
    </xf>
    <xf numFmtId="0" fontId="2" fillId="0" borderId="21" xfId="0" applyFont="1" applyBorder="1" applyAlignment="1" applyProtection="1">
      <alignment horizontal="left" vertical="center" indent="2"/>
      <protection/>
    </xf>
    <xf numFmtId="0" fontId="2" fillId="0" borderId="22" xfId="0" applyFont="1" applyBorder="1" applyAlignment="1" applyProtection="1">
      <alignment horizontal="left" vertical="center" indent="2"/>
      <protection/>
    </xf>
    <xf numFmtId="0" fontId="0" fillId="0" borderId="84" xfId="0" applyFont="1" applyBorder="1" applyAlignment="1" applyProtection="1">
      <alignment vertical="center" shrinkToFit="1"/>
      <protection locked="0"/>
    </xf>
    <xf numFmtId="0" fontId="0" fillId="0" borderId="85" xfId="0" applyFont="1" applyBorder="1" applyAlignment="1" applyProtection="1">
      <alignment vertical="center" shrinkToFit="1"/>
      <protection locked="0"/>
    </xf>
    <xf numFmtId="0" fontId="0" fillId="0" borderId="86" xfId="0" applyFont="1" applyBorder="1" applyAlignment="1" applyProtection="1">
      <alignment vertical="center" shrinkToFit="1"/>
      <protection locked="0"/>
    </xf>
    <xf numFmtId="0" fontId="13" fillId="0" borderId="0" xfId="0" applyFont="1" applyAlignment="1" applyProtection="1">
      <alignment horizontal="left" vertical="center"/>
      <protection/>
    </xf>
    <xf numFmtId="0" fontId="6" fillId="0" borderId="87" xfId="0" applyFont="1" applyBorder="1" applyAlignment="1" applyProtection="1">
      <alignment horizontal="center" vertical="center"/>
      <protection/>
    </xf>
    <xf numFmtId="0" fontId="6" fillId="0" borderId="88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6" fillId="0" borderId="89" xfId="0" applyFont="1" applyBorder="1" applyAlignment="1" applyProtection="1">
      <alignment horizontal="center" vertical="center"/>
      <protection/>
    </xf>
    <xf numFmtId="0" fontId="6" fillId="0" borderId="90" xfId="0" applyFont="1" applyBorder="1" applyAlignment="1" applyProtection="1">
      <alignment horizontal="center" vertical="center"/>
      <protection/>
    </xf>
    <xf numFmtId="0" fontId="6" fillId="0" borderId="91" xfId="0" applyFont="1" applyBorder="1" applyAlignment="1" applyProtection="1">
      <alignment horizontal="center" vertical="center"/>
      <protection/>
    </xf>
    <xf numFmtId="0" fontId="6" fillId="0" borderId="92" xfId="0" applyFont="1" applyBorder="1" applyAlignment="1" applyProtection="1">
      <alignment horizontal="center" vertical="center"/>
      <protection/>
    </xf>
    <xf numFmtId="0" fontId="6" fillId="0" borderId="93" xfId="0" applyFont="1" applyBorder="1" applyAlignment="1" applyProtection="1">
      <alignment horizontal="center" vertical="center"/>
      <protection/>
    </xf>
    <xf numFmtId="0" fontId="6" fillId="0" borderId="94" xfId="0" applyFont="1" applyBorder="1" applyAlignment="1" applyProtection="1">
      <alignment horizontal="center" vertical="center"/>
      <protection/>
    </xf>
    <xf numFmtId="0" fontId="6" fillId="0" borderId="95" xfId="0" applyFont="1" applyBorder="1" applyAlignment="1" applyProtection="1">
      <alignment horizontal="center" vertical="center"/>
      <protection/>
    </xf>
    <xf numFmtId="0" fontId="11" fillId="0" borderId="96" xfId="0" applyFont="1" applyBorder="1" applyAlignment="1" applyProtection="1">
      <alignment horizontal="left" vertical="center" shrinkToFit="1"/>
      <protection/>
    </xf>
    <xf numFmtId="0" fontId="11" fillId="0" borderId="97" xfId="0" applyFont="1" applyBorder="1" applyAlignment="1" applyProtection="1">
      <alignment horizontal="left" vertical="center" shrinkToFit="1"/>
      <protection/>
    </xf>
    <xf numFmtId="0" fontId="10" fillId="0" borderId="0" xfId="0" applyFont="1" applyAlignment="1" applyProtection="1">
      <alignment horizontal="distributed" vertical="center" wrapText="1"/>
      <protection/>
    </xf>
    <xf numFmtId="0" fontId="6" fillId="0" borderId="0" xfId="0" applyFont="1" applyAlignment="1">
      <alignment horizontal="distributed" vertical="distributed" wrapText="1"/>
    </xf>
    <xf numFmtId="0" fontId="2" fillId="0" borderId="0" xfId="0" applyFont="1" applyAlignment="1" applyProtection="1">
      <alignment horizontal="right" vertical="center" wrapText="1"/>
      <protection/>
    </xf>
    <xf numFmtId="0" fontId="33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/>
      <protection/>
    </xf>
    <xf numFmtId="0" fontId="6" fillId="0" borderId="98" xfId="0" applyFont="1" applyBorder="1" applyAlignment="1" applyProtection="1">
      <alignment horizontal="center" vertical="center"/>
      <protection/>
    </xf>
    <xf numFmtId="0" fontId="6" fillId="0" borderId="99" xfId="0" applyFont="1" applyBorder="1" applyAlignment="1" applyProtection="1">
      <alignment horizontal="center" vertical="center"/>
      <protection/>
    </xf>
    <xf numFmtId="0" fontId="11" fillId="0" borderId="100" xfId="0" applyFont="1" applyBorder="1" applyAlignment="1" applyProtection="1">
      <alignment horizontal="left" vertical="center" shrinkToFit="1"/>
      <protection/>
    </xf>
    <xf numFmtId="0" fontId="11" fillId="0" borderId="44" xfId="0" applyFont="1" applyBorder="1" applyAlignment="1" applyProtection="1">
      <alignment horizontal="left" vertical="center" shrinkToFit="1"/>
      <protection/>
    </xf>
    <xf numFmtId="0" fontId="11" fillId="0" borderId="101" xfId="0" applyFont="1" applyBorder="1" applyAlignment="1" applyProtection="1">
      <alignment horizontal="left" vertical="center" shrinkToFit="1"/>
      <protection/>
    </xf>
    <xf numFmtId="0" fontId="11" fillId="0" borderId="102" xfId="0" applyFont="1" applyBorder="1" applyAlignment="1" applyProtection="1">
      <alignment horizontal="left" vertical="center" shrinkToFit="1"/>
      <protection/>
    </xf>
    <xf numFmtId="0" fontId="27" fillId="0" borderId="103" xfId="0" applyFont="1" applyBorder="1" applyAlignment="1" applyProtection="1">
      <alignment horizontal="left" vertical="center" shrinkToFit="1"/>
      <protection/>
    </xf>
    <xf numFmtId="0" fontId="27" fillId="0" borderId="15" xfId="0" applyFont="1" applyBorder="1" applyAlignment="1" applyProtection="1">
      <alignment horizontal="left" vertical="center" shrinkToFit="1"/>
      <protection/>
    </xf>
    <xf numFmtId="0" fontId="27" fillId="0" borderId="104" xfId="0" applyFont="1" applyBorder="1" applyAlignment="1" applyProtection="1">
      <alignment horizontal="left" vertical="center" shrinkToFit="1"/>
      <protection/>
    </xf>
    <xf numFmtId="0" fontId="27" fillId="0" borderId="105" xfId="0" applyFont="1" applyBorder="1" applyAlignment="1" applyProtection="1">
      <alignment horizontal="left" vertical="center" shrinkToFit="1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84" xfId="0" applyFont="1" applyBorder="1" applyAlignment="1" applyProtection="1">
      <alignment horizontal="center" vertical="center"/>
      <protection/>
    </xf>
    <xf numFmtId="0" fontId="11" fillId="0" borderId="106" xfId="0" applyFont="1" applyBorder="1" applyAlignment="1" applyProtection="1">
      <alignment horizontal="center" vertical="center"/>
      <protection/>
    </xf>
    <xf numFmtId="0" fontId="11" fillId="0" borderId="107" xfId="0" applyFont="1" applyBorder="1" applyAlignment="1" applyProtection="1">
      <alignment horizontal="center" vertical="center"/>
      <protection/>
    </xf>
    <xf numFmtId="0" fontId="11" fillId="0" borderId="108" xfId="0" applyFont="1" applyBorder="1" applyAlignment="1" applyProtection="1">
      <alignment horizontal="center" vertical="center"/>
      <protection/>
    </xf>
    <xf numFmtId="0" fontId="11" fillId="0" borderId="84" xfId="0" applyFont="1" applyBorder="1" applyAlignment="1" applyProtection="1">
      <alignment horizontal="center" vertical="center"/>
      <protection/>
    </xf>
    <xf numFmtId="0" fontId="0" fillId="0" borderId="84" xfId="0" applyBorder="1" applyAlignment="1">
      <alignment vertical="center"/>
    </xf>
    <xf numFmtId="0" fontId="11" fillId="0" borderId="84" xfId="0" applyFont="1" applyBorder="1" applyAlignment="1" applyProtection="1">
      <alignment horizontal="center" vertical="center" shrinkToFit="1"/>
      <protection/>
    </xf>
    <xf numFmtId="0" fontId="0" fillId="0" borderId="84" xfId="0" applyBorder="1" applyAlignment="1">
      <alignment horizontal="center" vertical="center" shrinkToFit="1"/>
    </xf>
    <xf numFmtId="0" fontId="0" fillId="0" borderId="109" xfId="0" applyBorder="1" applyAlignment="1">
      <alignment horizontal="center" vertical="center" shrinkToFit="1"/>
    </xf>
    <xf numFmtId="0" fontId="2" fillId="0" borderId="12" xfId="0" applyFont="1" applyBorder="1" applyAlignment="1" applyProtection="1">
      <alignment horizontal="left" vertical="center" indent="2"/>
      <protection/>
    </xf>
    <xf numFmtId="0" fontId="2" fillId="0" borderId="39" xfId="0" applyFont="1" applyBorder="1" applyAlignment="1" applyProtection="1">
      <alignment horizontal="left" vertical="center" indent="2"/>
      <protection/>
    </xf>
    <xf numFmtId="0" fontId="2" fillId="0" borderId="11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11" xfId="0" applyFont="1" applyBorder="1" applyAlignment="1" applyProtection="1">
      <alignment horizontal="distributed" vertical="center" textRotation="255"/>
      <protection/>
    </xf>
    <xf numFmtId="0" fontId="2" fillId="0" borderId="112" xfId="0" applyFont="1" applyBorder="1" applyAlignment="1" applyProtection="1">
      <alignment horizontal="distributed" vertical="center" textRotation="255"/>
      <protection/>
    </xf>
    <xf numFmtId="0" fontId="0" fillId="0" borderId="14" xfId="0" applyFont="1" applyBorder="1" applyAlignment="1" applyProtection="1">
      <alignment vertical="center" shrinkToFit="1"/>
      <protection locked="0"/>
    </xf>
    <xf numFmtId="0" fontId="0" fillId="0" borderId="52" xfId="0" applyFont="1" applyBorder="1" applyAlignment="1" applyProtection="1">
      <alignment vertical="center" shrinkToFit="1"/>
      <protection locked="0"/>
    </xf>
    <xf numFmtId="0" fontId="0" fillId="0" borderId="113" xfId="0" applyFont="1" applyBorder="1" applyAlignment="1" applyProtection="1">
      <alignment vertical="center" shrinkToFit="1"/>
      <protection locked="0"/>
    </xf>
    <xf numFmtId="0" fontId="0" fillId="0" borderId="15" xfId="0" applyFont="1" applyBorder="1" applyAlignment="1" applyProtection="1">
      <alignment vertical="center" shrinkToFit="1"/>
      <protection locked="0"/>
    </xf>
    <xf numFmtId="0" fontId="0" fillId="0" borderId="104" xfId="0" applyFont="1" applyBorder="1" applyAlignment="1" applyProtection="1">
      <alignment vertical="center" shrinkToFit="1"/>
      <protection locked="0"/>
    </xf>
    <xf numFmtId="0" fontId="0" fillId="0" borderId="105" xfId="0" applyFont="1" applyBorder="1" applyAlignment="1" applyProtection="1">
      <alignment vertical="center" shrinkToFit="1"/>
      <protection locked="0"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86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vertical="center" shrinkToFit="1"/>
      <protection locked="0"/>
    </xf>
    <xf numFmtId="0" fontId="2" fillId="0" borderId="114" xfId="0" applyFont="1" applyBorder="1" applyAlignment="1" applyProtection="1">
      <alignment horizontal="distributed" vertical="center" textRotation="255"/>
      <protection/>
    </xf>
    <xf numFmtId="0" fontId="2" fillId="0" borderId="115" xfId="0" applyFont="1" applyBorder="1" applyAlignment="1" applyProtection="1">
      <alignment horizontal="distributed" vertical="center" textRotation="255"/>
      <protection/>
    </xf>
    <xf numFmtId="0" fontId="18" fillId="0" borderId="116" xfId="0" applyFont="1" applyBorder="1" applyAlignment="1" applyProtection="1">
      <alignment horizontal="center" vertical="center"/>
      <protection locked="0"/>
    </xf>
    <xf numFmtId="0" fontId="18" fillId="0" borderId="117" xfId="0" applyFont="1" applyBorder="1" applyAlignment="1" applyProtection="1">
      <alignment horizontal="center" vertical="center"/>
      <protection locked="0"/>
    </xf>
    <xf numFmtId="0" fontId="18" fillId="0" borderId="118" xfId="0" applyFont="1" applyBorder="1" applyAlignment="1" applyProtection="1">
      <alignment horizontal="center" vertical="center"/>
      <protection locked="0"/>
    </xf>
    <xf numFmtId="0" fontId="18" fillId="0" borderId="119" xfId="0" applyFont="1" applyBorder="1" applyAlignment="1" applyProtection="1">
      <alignment horizontal="center" vertical="center"/>
      <protection locked="0"/>
    </xf>
    <xf numFmtId="0" fontId="18" fillId="0" borderId="120" xfId="0" applyFont="1" applyBorder="1" applyAlignment="1" applyProtection="1">
      <alignment horizontal="center" vertical="center"/>
      <protection locked="0"/>
    </xf>
    <xf numFmtId="0" fontId="18" fillId="0" borderId="121" xfId="0" applyFont="1" applyBorder="1" applyAlignment="1" applyProtection="1">
      <alignment horizontal="center" vertical="center"/>
      <protection locked="0"/>
    </xf>
    <xf numFmtId="0" fontId="32" fillId="0" borderId="0" xfId="0" applyFont="1" applyAlignment="1">
      <alignment horizontal="distributed" vertical="center" shrinkToFit="1"/>
    </xf>
    <xf numFmtId="0" fontId="0" fillId="0" borderId="103" xfId="0" applyFont="1" applyBorder="1" applyAlignment="1" applyProtection="1">
      <alignment vertical="center" shrinkToFit="1"/>
      <protection locked="0"/>
    </xf>
    <xf numFmtId="0" fontId="0" fillId="0" borderId="15" xfId="0" applyFont="1" applyBorder="1" applyAlignment="1" applyProtection="1">
      <alignment vertical="center" shrinkToFit="1"/>
      <protection locked="0"/>
    </xf>
    <xf numFmtId="0" fontId="0" fillId="0" borderId="104" xfId="0" applyFont="1" applyBorder="1" applyAlignment="1" applyProtection="1">
      <alignment vertical="center" shrinkToFit="1"/>
      <protection locked="0"/>
    </xf>
    <xf numFmtId="0" fontId="2" fillId="0" borderId="122" xfId="0" applyFont="1" applyBorder="1" applyAlignment="1" applyProtection="1">
      <alignment horizontal="left" vertical="center" indent="2"/>
      <protection/>
    </xf>
    <xf numFmtId="0" fontId="2" fillId="0" borderId="31" xfId="0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right" vertical="center"/>
      <protection/>
    </xf>
    <xf numFmtId="0" fontId="37" fillId="0" borderId="0" xfId="0" applyFont="1" applyAlignment="1">
      <alignment vertical="center" wrapText="1"/>
    </xf>
    <xf numFmtId="0" fontId="2" fillId="0" borderId="112" xfId="0" applyFont="1" applyBorder="1" applyAlignment="1" applyProtection="1">
      <alignment horizontal="distributed" vertical="center"/>
      <protection/>
    </xf>
    <xf numFmtId="0" fontId="2" fillId="0" borderId="123" xfId="0" applyFont="1" applyBorder="1" applyAlignment="1" applyProtection="1">
      <alignment horizontal="distributed" vertical="center"/>
      <protection/>
    </xf>
    <xf numFmtId="0" fontId="15" fillId="0" borderId="0" xfId="0" applyFont="1" applyAlignment="1">
      <alignment vertical="center"/>
    </xf>
    <xf numFmtId="0" fontId="2" fillId="0" borderId="124" xfId="0" applyFont="1" applyBorder="1" applyAlignment="1" applyProtection="1">
      <alignment horizontal="distributed" vertical="center"/>
      <protection/>
    </xf>
    <xf numFmtId="0" fontId="2" fillId="0" borderId="125" xfId="0" applyFont="1" applyBorder="1" applyAlignment="1" applyProtection="1">
      <alignment horizontal="distributed" vertical="center"/>
      <protection/>
    </xf>
    <xf numFmtId="0" fontId="2" fillId="0" borderId="126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34" fillId="0" borderId="127" xfId="0" applyFont="1" applyBorder="1" applyAlignment="1">
      <alignment horizontal="center" vertical="center" wrapText="1"/>
    </xf>
    <xf numFmtId="0" fontId="31" fillId="0" borderId="128" xfId="0" applyFont="1" applyBorder="1" applyAlignment="1">
      <alignment horizontal="right" vertical="center"/>
    </xf>
    <xf numFmtId="0" fontId="31" fillId="0" borderId="127" xfId="0" applyFont="1" applyBorder="1" applyAlignment="1">
      <alignment horizontal="right" vertical="center"/>
    </xf>
    <xf numFmtId="0" fontId="34" fillId="0" borderId="127" xfId="0" applyFont="1" applyBorder="1" applyAlignment="1" applyProtection="1">
      <alignment horizontal="right" vertical="center"/>
      <protection/>
    </xf>
    <xf numFmtId="0" fontId="34" fillId="0" borderId="127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0" fontId="6" fillId="0" borderId="98" xfId="0" applyFont="1" applyBorder="1" applyAlignment="1">
      <alignment horizontal="center" vertical="center"/>
    </xf>
    <xf numFmtId="0" fontId="6" fillId="0" borderId="99" xfId="0" applyFont="1" applyBorder="1" applyAlignment="1">
      <alignment horizontal="center" vertical="center"/>
    </xf>
    <xf numFmtId="0" fontId="6" fillId="0" borderId="12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6" fillId="0" borderId="87" xfId="0" applyFont="1" applyBorder="1" applyAlignment="1">
      <alignment horizontal="center" vertical="center"/>
    </xf>
    <xf numFmtId="0" fontId="6" fillId="0" borderId="88" xfId="0" applyFont="1" applyBorder="1" applyAlignment="1">
      <alignment horizontal="center" vertical="center"/>
    </xf>
    <xf numFmtId="0" fontId="6" fillId="0" borderId="90" xfId="0" applyFont="1" applyBorder="1" applyAlignment="1">
      <alignment horizontal="center" vertical="center"/>
    </xf>
    <xf numFmtId="0" fontId="6" fillId="0" borderId="91" xfId="0" applyFont="1" applyBorder="1" applyAlignment="1">
      <alignment horizontal="center" vertical="center"/>
    </xf>
    <xf numFmtId="0" fontId="6" fillId="0" borderId="92" xfId="0" applyFont="1" applyBorder="1" applyAlignment="1">
      <alignment horizontal="center" vertical="center"/>
    </xf>
    <xf numFmtId="0" fontId="6" fillId="0" borderId="93" xfId="0" applyFont="1" applyBorder="1" applyAlignment="1">
      <alignment horizontal="center" vertical="center"/>
    </xf>
    <xf numFmtId="0" fontId="6" fillId="0" borderId="94" xfId="0" applyFont="1" applyBorder="1" applyAlignment="1">
      <alignment horizontal="center" vertical="center"/>
    </xf>
    <xf numFmtId="0" fontId="6" fillId="0" borderId="95" xfId="0" applyFont="1" applyBorder="1" applyAlignment="1">
      <alignment horizontal="center" vertical="center"/>
    </xf>
    <xf numFmtId="0" fontId="0" fillId="0" borderId="10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130" xfId="0" applyFont="1" applyBorder="1" applyAlignment="1" applyProtection="1">
      <alignment horizontal="left" vertical="center" shrinkToFit="1"/>
      <protection/>
    </xf>
    <xf numFmtId="0" fontId="11" fillId="0" borderId="131" xfId="0" applyFont="1" applyBorder="1" applyAlignment="1" applyProtection="1">
      <alignment horizontal="left" vertical="center" shrinkToFit="1"/>
      <protection/>
    </xf>
    <xf numFmtId="0" fontId="11" fillId="0" borderId="132" xfId="0" applyFont="1" applyBorder="1" applyAlignment="1" applyProtection="1">
      <alignment horizontal="left" vertical="center" shrinkToFit="1"/>
      <protection/>
    </xf>
    <xf numFmtId="0" fontId="17" fillId="0" borderId="0" xfId="0" applyFont="1" applyAlignment="1">
      <alignment horizontal="right" vertical="center"/>
    </xf>
    <xf numFmtId="0" fontId="17" fillId="0" borderId="0" xfId="0" applyNumberFormat="1" applyFont="1" applyAlignment="1">
      <alignment horizontal="right" vertical="center"/>
    </xf>
    <xf numFmtId="0" fontId="2" fillId="0" borderId="133" xfId="0" applyFont="1" applyBorder="1" applyAlignment="1">
      <alignment horizontal="distributed" vertical="center"/>
    </xf>
    <xf numFmtId="0" fontId="2" fillId="0" borderId="125" xfId="0" applyFont="1" applyBorder="1" applyAlignment="1">
      <alignment horizontal="distributed" vertical="center"/>
    </xf>
    <xf numFmtId="0" fontId="2" fillId="0" borderId="1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indent="2"/>
    </xf>
    <xf numFmtId="0" fontId="2" fillId="0" borderId="122" xfId="0" applyFont="1" applyBorder="1" applyAlignment="1">
      <alignment horizontal="left" vertical="center" indent="2"/>
    </xf>
    <xf numFmtId="0" fontId="2" fillId="0" borderId="30" xfId="0" applyFont="1" applyBorder="1" applyAlignment="1">
      <alignment horizontal="distributed" vertical="center"/>
    </xf>
    <xf numFmtId="0" fontId="2" fillId="0" borderId="134" xfId="0" applyFont="1" applyBorder="1" applyAlignment="1">
      <alignment horizontal="distributed" vertical="center"/>
    </xf>
    <xf numFmtId="0" fontId="2" fillId="0" borderId="114" xfId="0" applyFont="1" applyBorder="1" applyAlignment="1">
      <alignment horizontal="distributed" vertical="center" textRotation="255"/>
    </xf>
    <xf numFmtId="0" fontId="2" fillId="0" borderId="115" xfId="0" applyFont="1" applyBorder="1" applyAlignment="1">
      <alignment horizontal="distributed" vertical="center" textRotation="255"/>
    </xf>
    <xf numFmtId="0" fontId="0" fillId="0" borderId="14" xfId="0" applyFont="1" applyBorder="1" applyAlignment="1" applyProtection="1">
      <alignment vertical="center" shrinkToFit="1"/>
      <protection locked="0"/>
    </xf>
    <xf numFmtId="0" fontId="0" fillId="0" borderId="52" xfId="0" applyFont="1" applyBorder="1" applyAlignment="1" applyProtection="1">
      <alignment vertical="center" shrinkToFit="1"/>
      <protection locked="0"/>
    </xf>
    <xf numFmtId="0" fontId="0" fillId="0" borderId="113" xfId="0" applyFont="1" applyBorder="1" applyAlignment="1" applyProtection="1">
      <alignment vertical="center" shrinkToFit="1"/>
      <protection locked="0"/>
    </xf>
    <xf numFmtId="0" fontId="3" fillId="0" borderId="0" xfId="0" applyFont="1" applyAlignment="1">
      <alignment vertical="center"/>
    </xf>
    <xf numFmtId="0" fontId="2" fillId="0" borderId="135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36" xfId="0" applyFont="1" applyBorder="1" applyAlignment="1">
      <alignment horizontal="distributed" vertical="center"/>
    </xf>
    <xf numFmtId="0" fontId="11" fillId="0" borderId="137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1" fillId="0" borderId="31" xfId="0" applyFont="1" applyBorder="1" applyAlignment="1" applyProtection="1">
      <alignment vertical="center"/>
      <protection locked="0"/>
    </xf>
    <xf numFmtId="0" fontId="11" fillId="0" borderId="10" xfId="0" applyFont="1" applyBorder="1" applyAlignment="1" applyProtection="1">
      <alignment vertical="center"/>
      <protection locked="0"/>
    </xf>
    <xf numFmtId="0" fontId="2" fillId="0" borderId="126" xfId="0" applyFont="1" applyBorder="1" applyAlignment="1">
      <alignment horizontal="center" vertical="center"/>
    </xf>
    <xf numFmtId="0" fontId="2" fillId="0" borderId="31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39" xfId="0" applyFont="1" applyBorder="1" applyAlignment="1">
      <alignment horizontal="left" vertical="center" indent="2"/>
    </xf>
    <xf numFmtId="0" fontId="0" fillId="0" borderId="10" xfId="0" applyBorder="1" applyAlignment="1" applyProtection="1">
      <alignment horizontal="right" vertical="center" shrinkToFit="1"/>
      <protection locked="0"/>
    </xf>
    <xf numFmtId="0" fontId="0" fillId="0" borderId="10" xfId="0" applyFont="1" applyBorder="1" applyAlignment="1" applyProtection="1">
      <alignment horizontal="right" vertical="center" shrinkToFit="1"/>
      <protection locked="0"/>
    </xf>
    <xf numFmtId="0" fontId="0" fillId="0" borderId="105" xfId="0" applyFont="1" applyBorder="1" applyAlignment="1" applyProtection="1">
      <alignment vertical="center" shrinkToFit="1"/>
      <protection locked="0"/>
    </xf>
    <xf numFmtId="0" fontId="0" fillId="0" borderId="17" xfId="0" applyFont="1" applyBorder="1" applyAlignment="1" applyProtection="1">
      <alignment vertical="center" shrinkToFit="1"/>
      <protection locked="0"/>
    </xf>
    <xf numFmtId="0" fontId="0" fillId="0" borderId="109" xfId="0" applyFont="1" applyBorder="1" applyAlignment="1" applyProtection="1">
      <alignment vertical="center" shrinkToFit="1"/>
      <protection locked="0"/>
    </xf>
    <xf numFmtId="0" fontId="0" fillId="0" borderId="47" xfId="0" applyFont="1" applyBorder="1" applyAlignment="1" applyProtection="1">
      <alignment vertical="center" shrinkToFit="1"/>
      <protection locked="0"/>
    </xf>
    <xf numFmtId="0" fontId="0" fillId="0" borderId="138" xfId="0" applyFont="1" applyBorder="1" applyAlignment="1" applyProtection="1">
      <alignment vertical="center" shrinkToFit="1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/>
    </xf>
    <xf numFmtId="0" fontId="6" fillId="0" borderId="0" xfId="0" applyFont="1" applyAlignment="1">
      <alignment horizontal="right" vertical="center" wrapText="1"/>
    </xf>
    <xf numFmtId="49" fontId="11" fillId="0" borderId="100" xfId="0" applyNumberFormat="1" applyFont="1" applyBorder="1" applyAlignment="1" applyProtection="1">
      <alignment horizontal="left" vertical="center" shrinkToFit="1"/>
      <protection/>
    </xf>
    <xf numFmtId="49" fontId="11" fillId="0" borderId="44" xfId="0" applyNumberFormat="1" applyFont="1" applyBorder="1" applyAlignment="1" applyProtection="1">
      <alignment horizontal="left" vertical="center" shrinkToFit="1"/>
      <protection/>
    </xf>
    <xf numFmtId="49" fontId="11" fillId="0" borderId="101" xfId="0" applyNumberFormat="1" applyFont="1" applyBorder="1" applyAlignment="1" applyProtection="1">
      <alignment horizontal="left" vertical="center" shrinkToFit="1"/>
      <protection/>
    </xf>
    <xf numFmtId="49" fontId="11" fillId="0" borderId="102" xfId="0" applyNumberFormat="1" applyFont="1" applyBorder="1" applyAlignment="1" applyProtection="1">
      <alignment horizontal="left" vertical="center" shrinkToFit="1"/>
      <protection/>
    </xf>
    <xf numFmtId="49" fontId="27" fillId="0" borderId="85" xfId="0" applyNumberFormat="1" applyFont="1" applyBorder="1" applyAlignment="1" applyProtection="1">
      <alignment horizontal="left" vertical="center" shrinkToFit="1"/>
      <protection/>
    </xf>
    <xf numFmtId="49" fontId="27" fillId="0" borderId="138" xfId="0" applyNumberFormat="1" applyFont="1" applyBorder="1" applyAlignment="1" applyProtection="1">
      <alignment horizontal="left" vertical="center" shrinkToFit="1"/>
      <protection/>
    </xf>
    <xf numFmtId="0" fontId="5" fillId="0" borderId="0" xfId="0" applyFont="1" applyAlignment="1">
      <alignment horizontal="distributed" vertical="center"/>
    </xf>
    <xf numFmtId="0" fontId="35" fillId="0" borderId="17" xfId="0" applyFont="1" applyBorder="1" applyAlignment="1">
      <alignment horizontal="center" vertical="center"/>
    </xf>
    <xf numFmtId="0" fontId="35" fillId="0" borderId="84" xfId="0" applyFont="1" applyBorder="1" applyAlignment="1">
      <alignment horizontal="center" vertical="center"/>
    </xf>
    <xf numFmtId="0" fontId="35" fillId="0" borderId="109" xfId="0" applyFont="1" applyBorder="1" applyAlignment="1">
      <alignment horizontal="center" vertical="center"/>
    </xf>
    <xf numFmtId="0" fontId="36" fillId="0" borderId="85" xfId="0" applyFont="1" applyBorder="1" applyAlignment="1" applyProtection="1">
      <alignment horizontal="left" vertical="center" shrinkToFit="1"/>
      <protection locked="0"/>
    </xf>
    <xf numFmtId="0" fontId="36" fillId="0" borderId="138" xfId="0" applyFont="1" applyBorder="1" applyAlignment="1" applyProtection="1">
      <alignment horizontal="left" vertical="center" shrinkToFit="1"/>
      <protection locked="0"/>
    </xf>
    <xf numFmtId="0" fontId="0" fillId="0" borderId="86" xfId="0" applyFont="1" applyBorder="1" applyAlignment="1" applyProtection="1">
      <alignment vertical="center" shrinkToFit="1"/>
      <protection locked="0"/>
    </xf>
    <xf numFmtId="0" fontId="0" fillId="0" borderId="139" xfId="0" applyFont="1" applyBorder="1" applyAlignment="1" applyProtection="1">
      <alignment vertical="center" shrinkToFit="1"/>
      <protection locked="0"/>
    </xf>
    <xf numFmtId="0" fontId="0" fillId="0" borderId="89" xfId="0" applyFont="1" applyBorder="1" applyAlignment="1" applyProtection="1">
      <alignment horizontal="distributed" vertical="center" shrinkToFit="1"/>
      <protection locked="0"/>
    </xf>
    <xf numFmtId="0" fontId="0" fillId="0" borderId="140" xfId="0" applyFont="1" applyBorder="1" applyAlignment="1" applyProtection="1">
      <alignment horizontal="distributed" vertical="center" shrinkToFit="1"/>
      <protection locked="0"/>
    </xf>
    <xf numFmtId="0" fontId="2" fillId="0" borderId="35" xfId="0" applyFont="1" applyBorder="1" applyAlignment="1">
      <alignment horizontal="distributed" vertical="center"/>
    </xf>
    <xf numFmtId="0" fontId="2" fillId="0" borderId="141" xfId="0" applyFont="1" applyBorder="1" applyAlignment="1">
      <alignment horizontal="distributed" vertical="center"/>
    </xf>
    <xf numFmtId="0" fontId="0" fillId="0" borderId="142" xfId="0" applyFont="1" applyBorder="1" applyAlignment="1" applyProtection="1">
      <alignment vertical="center" shrinkToFit="1"/>
      <protection locked="0"/>
    </xf>
    <xf numFmtId="0" fontId="0" fillId="0" borderId="143" xfId="0" applyFont="1" applyBorder="1" applyAlignment="1" applyProtection="1">
      <alignment vertical="center" shrinkToFit="1"/>
      <protection locked="0"/>
    </xf>
    <xf numFmtId="0" fontId="0" fillId="0" borderId="144" xfId="0" applyFont="1" applyBorder="1" applyAlignment="1" applyProtection="1">
      <alignment vertical="center" shrinkToFit="1"/>
      <protection locked="0"/>
    </xf>
    <xf numFmtId="0" fontId="6" fillId="0" borderId="26" xfId="0" applyFont="1" applyBorder="1" applyAlignment="1">
      <alignment horizontal="center" vertical="center" wrapText="1"/>
    </xf>
    <xf numFmtId="0" fontId="6" fillId="0" borderId="89" xfId="0" applyFont="1" applyBorder="1" applyAlignment="1">
      <alignment horizontal="center" vertical="center" wrapText="1"/>
    </xf>
    <xf numFmtId="0" fontId="2" fillId="0" borderId="145" xfId="0" applyFont="1" applyBorder="1" applyAlignment="1">
      <alignment horizontal="center" vertical="center"/>
    </xf>
    <xf numFmtId="0" fontId="2" fillId="0" borderId="117" xfId="0" applyFont="1" applyBorder="1" applyAlignment="1">
      <alignment horizontal="center" vertical="center"/>
    </xf>
    <xf numFmtId="0" fontId="2" fillId="0" borderId="118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0" fillId="0" borderId="140" xfId="0" applyFont="1" applyBorder="1" applyAlignment="1" applyProtection="1">
      <alignment vertical="center" shrinkToFit="1"/>
      <protection locked="0"/>
    </xf>
    <xf numFmtId="0" fontId="11" fillId="0" borderId="31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0" fillId="0" borderId="146" xfId="0" applyFont="1" applyBorder="1" applyAlignment="1" applyProtection="1">
      <alignment horizontal="distributed" vertical="center" shrinkToFit="1"/>
      <protection locked="0"/>
    </xf>
    <xf numFmtId="0" fontId="0" fillId="0" borderId="147" xfId="0" applyFont="1" applyBorder="1" applyAlignment="1" applyProtection="1">
      <alignment horizontal="distributed" vertical="center" shrinkToFit="1"/>
      <protection locked="0"/>
    </xf>
    <xf numFmtId="0" fontId="0" fillId="0" borderId="147" xfId="0" applyFont="1" applyBorder="1" applyAlignment="1" applyProtection="1">
      <alignment vertical="center" shrinkToFit="1"/>
      <protection locked="0"/>
    </xf>
    <xf numFmtId="0" fontId="36" fillId="0" borderId="148" xfId="0" applyFont="1" applyBorder="1" applyAlignment="1" applyProtection="1">
      <alignment horizontal="left" vertical="center" shrinkToFit="1"/>
      <protection locked="0"/>
    </xf>
    <xf numFmtId="0" fontId="36" fillId="0" borderId="149" xfId="0" applyFont="1" applyBorder="1" applyAlignment="1" applyProtection="1">
      <alignment horizontal="left" vertical="center" shrinkToFit="1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50" xfId="0" applyFont="1" applyBorder="1" applyAlignment="1" applyProtection="1">
      <alignment horizontal="distributed" vertical="center" textRotation="255"/>
      <protection/>
    </xf>
    <xf numFmtId="0" fontId="2" fillId="0" borderId="151" xfId="0" applyFont="1" applyBorder="1" applyAlignment="1" applyProtection="1">
      <alignment horizontal="distributed" vertical="center" textRotation="255"/>
      <protection/>
    </xf>
    <xf numFmtId="0" fontId="2" fillId="0" borderId="92" xfId="0" applyFont="1" applyBorder="1" applyAlignment="1" applyProtection="1">
      <alignment horizontal="distributed" vertical="center" textRotation="255"/>
      <protection/>
    </xf>
    <xf numFmtId="0" fontId="2" fillId="0" borderId="93" xfId="0" applyFont="1" applyBorder="1" applyAlignment="1" applyProtection="1">
      <alignment horizontal="distributed" vertical="center" textRotation="255"/>
      <protection/>
    </xf>
    <xf numFmtId="0" fontId="2" fillId="0" borderId="94" xfId="0" applyFont="1" applyBorder="1" applyAlignment="1" applyProtection="1">
      <alignment horizontal="distributed" vertical="center" textRotation="255"/>
      <protection/>
    </xf>
    <xf numFmtId="0" fontId="2" fillId="0" borderId="95" xfId="0" applyFont="1" applyBorder="1" applyAlignment="1" applyProtection="1">
      <alignment horizontal="distributed" vertical="center" textRotation="255"/>
      <protection/>
    </xf>
    <xf numFmtId="0" fontId="2" fillId="0" borderId="150" xfId="0" applyFont="1" applyBorder="1" applyAlignment="1">
      <alignment horizontal="distributed" vertical="center" textRotation="255"/>
    </xf>
    <xf numFmtId="0" fontId="2" fillId="0" borderId="151" xfId="0" applyFont="1" applyBorder="1" applyAlignment="1">
      <alignment horizontal="distributed" vertical="center" textRotation="255"/>
    </xf>
    <xf numFmtId="0" fontId="2" fillId="0" borderId="92" xfId="0" applyFont="1" applyBorder="1" applyAlignment="1">
      <alignment horizontal="distributed" vertical="center" textRotation="255"/>
    </xf>
    <xf numFmtId="0" fontId="2" fillId="0" borderId="93" xfId="0" applyFont="1" applyBorder="1" applyAlignment="1">
      <alignment horizontal="distributed" vertical="center" textRotation="255"/>
    </xf>
    <xf numFmtId="0" fontId="2" fillId="0" borderId="94" xfId="0" applyFont="1" applyBorder="1" applyAlignment="1">
      <alignment horizontal="distributed" vertical="center" textRotation="255"/>
    </xf>
    <xf numFmtId="0" fontId="2" fillId="0" borderId="95" xfId="0" applyFont="1" applyBorder="1" applyAlignment="1">
      <alignment horizontal="distributed" vertical="center" textRotation="255"/>
    </xf>
    <xf numFmtId="0" fontId="2" fillId="0" borderId="98" xfId="0" applyFont="1" applyBorder="1" applyAlignment="1" applyProtection="1">
      <alignment horizontal="center" vertical="center"/>
      <protection/>
    </xf>
    <xf numFmtId="0" fontId="2" fillId="0" borderId="99" xfId="0" applyFont="1" applyBorder="1" applyAlignment="1" applyProtection="1">
      <alignment horizontal="center" vertical="center"/>
      <protection/>
    </xf>
    <xf numFmtId="0" fontId="2" fillId="0" borderId="90" xfId="0" applyFont="1" applyBorder="1" applyAlignment="1" applyProtection="1">
      <alignment horizontal="distributed" vertical="center" wrapText="1"/>
      <protection/>
    </xf>
    <xf numFmtId="0" fontId="2" fillId="0" borderId="91" xfId="0" applyFont="1" applyBorder="1" applyAlignment="1" applyProtection="1">
      <alignment horizontal="distributed" vertical="center" wrapText="1"/>
      <protection/>
    </xf>
    <xf numFmtId="0" fontId="2" fillId="0" borderId="92" xfId="0" applyFont="1" applyBorder="1" applyAlignment="1" applyProtection="1">
      <alignment horizontal="distributed" vertical="center" wrapText="1"/>
      <protection/>
    </xf>
    <xf numFmtId="0" fontId="2" fillId="0" borderId="93" xfId="0" applyFont="1" applyBorder="1" applyAlignment="1" applyProtection="1">
      <alignment horizontal="distributed" vertical="center" wrapText="1"/>
      <protection/>
    </xf>
    <xf numFmtId="0" fontId="2" fillId="0" borderId="152" xfId="0" applyFont="1" applyBorder="1" applyAlignment="1" applyProtection="1">
      <alignment horizontal="distributed" vertical="center" wrapText="1"/>
      <protection/>
    </xf>
    <xf numFmtId="0" fontId="2" fillId="0" borderId="153" xfId="0" applyFont="1" applyBorder="1" applyAlignment="1" applyProtection="1">
      <alignment horizontal="distributed" vertical="center" wrapText="1"/>
      <protection/>
    </xf>
    <xf numFmtId="0" fontId="2" fillId="0" borderId="25" xfId="0" applyFont="1" applyBorder="1" applyAlignment="1">
      <alignment horizontal="distributed" vertical="center"/>
    </xf>
    <xf numFmtId="0" fontId="2" fillId="0" borderId="86" xfId="0" applyFont="1" applyBorder="1" applyAlignment="1">
      <alignment horizontal="distributed" vertical="center"/>
    </xf>
    <xf numFmtId="0" fontId="2" fillId="0" borderId="154" xfId="0" applyFont="1" applyBorder="1" applyAlignment="1">
      <alignment horizontal="center" vertical="center"/>
    </xf>
    <xf numFmtId="0" fontId="2" fillId="0" borderId="155" xfId="0" applyFont="1" applyBorder="1" applyAlignment="1">
      <alignment horizontal="center" vertical="center"/>
    </xf>
    <xf numFmtId="0" fontId="16" fillId="0" borderId="124" xfId="0" applyFont="1" applyBorder="1" applyAlignment="1">
      <alignment horizontal="distributed" vertical="center"/>
    </xf>
    <xf numFmtId="0" fontId="16" fillId="0" borderId="125" xfId="0" applyFont="1" applyBorder="1" applyAlignment="1">
      <alignment horizontal="distributed" vertical="center"/>
    </xf>
    <xf numFmtId="0" fontId="11" fillId="0" borderId="110" xfId="0" applyFont="1" applyBorder="1" applyAlignment="1" applyProtection="1">
      <alignment vertical="center"/>
      <protection locked="0"/>
    </xf>
    <xf numFmtId="0" fontId="11" fillId="0" borderId="12" xfId="0" applyFont="1" applyBorder="1" applyAlignment="1" applyProtection="1">
      <alignment vertical="center"/>
      <protection locked="0"/>
    </xf>
    <xf numFmtId="0" fontId="2" fillId="0" borderId="87" xfId="0" applyFont="1" applyBorder="1" applyAlignment="1" applyProtection="1">
      <alignment horizontal="distributed" vertical="center"/>
      <protection/>
    </xf>
    <xf numFmtId="0" fontId="2" fillId="0" borderId="88" xfId="0" applyFont="1" applyBorder="1" applyAlignment="1" applyProtection="1">
      <alignment horizontal="distributed" vertical="center"/>
      <protection/>
    </xf>
    <xf numFmtId="0" fontId="2" fillId="0" borderId="26" xfId="0" applyFont="1" applyBorder="1" applyAlignment="1" applyProtection="1">
      <alignment horizontal="distributed" vertical="center"/>
      <protection/>
    </xf>
    <xf numFmtId="0" fontId="2" fillId="0" borderId="89" xfId="0" applyFont="1" applyBorder="1" applyAlignment="1" applyProtection="1">
      <alignment horizontal="distributed" vertical="center"/>
      <protection/>
    </xf>
    <xf numFmtId="0" fontId="2" fillId="0" borderId="90" xfId="0" applyFont="1" applyBorder="1" applyAlignment="1" applyProtection="1">
      <alignment horizontal="distributed" vertical="center"/>
      <protection/>
    </xf>
    <xf numFmtId="0" fontId="2" fillId="0" borderId="91" xfId="0" applyFont="1" applyBorder="1" applyAlignment="1" applyProtection="1">
      <alignment horizontal="distributed" vertical="center"/>
      <protection/>
    </xf>
    <xf numFmtId="0" fontId="2" fillId="0" borderId="92" xfId="0" applyFont="1" applyBorder="1" applyAlignment="1" applyProtection="1">
      <alignment horizontal="distributed" vertical="center"/>
      <protection/>
    </xf>
    <xf numFmtId="0" fontId="2" fillId="0" borderId="93" xfId="0" applyFont="1" applyBorder="1" applyAlignment="1" applyProtection="1">
      <alignment horizontal="distributed" vertical="center"/>
      <protection/>
    </xf>
    <xf numFmtId="0" fontId="2" fillId="0" borderId="94" xfId="0" applyFont="1" applyBorder="1" applyAlignment="1" applyProtection="1">
      <alignment horizontal="distributed" vertical="center"/>
      <protection/>
    </xf>
    <xf numFmtId="0" fontId="2" fillId="0" borderId="95" xfId="0" applyFont="1" applyBorder="1" applyAlignment="1" applyProtection="1">
      <alignment horizontal="distributed" vertical="center"/>
      <protection/>
    </xf>
    <xf numFmtId="0" fontId="2" fillId="0" borderId="0" xfId="0" applyFont="1" applyAlignment="1" applyProtection="1">
      <alignment horizontal="distributed" vertical="distributed" wrapText="1"/>
      <protection/>
    </xf>
    <xf numFmtId="0" fontId="2" fillId="0" borderId="85" xfId="0" applyFont="1" applyBorder="1" applyAlignment="1" applyProtection="1">
      <alignment horizontal="left" vertical="center" indent="2"/>
      <protection locked="0"/>
    </xf>
    <xf numFmtId="0" fontId="2" fillId="0" borderId="138" xfId="0" applyFont="1" applyBorder="1" applyAlignment="1" applyProtection="1">
      <alignment horizontal="left" vertical="center" indent="2"/>
      <protection locked="0"/>
    </xf>
    <xf numFmtId="0" fontId="2" fillId="0" borderId="84" xfId="0" applyFont="1" applyBorder="1" applyAlignment="1" applyProtection="1">
      <alignment horizontal="left" vertical="center" indent="2"/>
      <protection locked="0"/>
    </xf>
    <xf numFmtId="0" fontId="2" fillId="0" borderId="109" xfId="0" applyFont="1" applyBorder="1" applyAlignment="1" applyProtection="1">
      <alignment horizontal="left" vertical="center" indent="2"/>
      <protection locked="0"/>
    </xf>
    <xf numFmtId="0" fontId="2" fillId="0" borderId="96" xfId="0" applyFont="1" applyBorder="1" applyAlignment="1" applyProtection="1">
      <alignment horizontal="left" vertical="center" indent="2"/>
      <protection locked="0"/>
    </xf>
    <xf numFmtId="0" fontId="2" fillId="0" borderId="97" xfId="0" applyFont="1" applyBorder="1" applyAlignment="1" applyProtection="1">
      <alignment horizontal="left" vertical="center" indent="2"/>
      <protection locked="0"/>
    </xf>
    <xf numFmtId="0" fontId="2" fillId="0" borderId="130" xfId="0" applyFont="1" applyBorder="1" applyAlignment="1" applyProtection="1">
      <alignment horizontal="left" vertical="center" indent="2"/>
      <protection locked="0"/>
    </xf>
    <xf numFmtId="0" fontId="2" fillId="0" borderId="131" xfId="0" applyFont="1" applyBorder="1" applyAlignment="1" applyProtection="1">
      <alignment horizontal="left" vertical="center" indent="2"/>
      <protection locked="0"/>
    </xf>
    <xf numFmtId="0" fontId="2" fillId="0" borderId="156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left" vertical="center" indent="2"/>
      <protection locked="0"/>
    </xf>
    <xf numFmtId="0" fontId="2" fillId="0" borderId="157" xfId="0" applyFont="1" applyBorder="1" applyAlignment="1" applyProtection="1">
      <alignment horizontal="left" vertical="center" indent="2"/>
      <protection locked="0"/>
    </xf>
    <xf numFmtId="0" fontId="2" fillId="0" borderId="18" xfId="0" applyFont="1" applyBorder="1" applyAlignment="1" applyProtection="1">
      <alignment horizontal="left" vertical="center" indent="2"/>
      <protection locked="0"/>
    </xf>
    <xf numFmtId="0" fontId="2" fillId="0" borderId="158" xfId="0" applyFont="1" applyBorder="1" applyAlignment="1" applyProtection="1">
      <alignment horizontal="left" vertical="center" indent="2"/>
      <protection locked="0"/>
    </xf>
    <xf numFmtId="0" fontId="2" fillId="0" borderId="47" xfId="0" applyFont="1" applyBorder="1" applyAlignment="1" applyProtection="1">
      <alignment horizontal="left" vertical="center" indent="2"/>
      <protection locked="0"/>
    </xf>
    <xf numFmtId="0" fontId="2" fillId="0" borderId="103" xfId="0" applyFont="1" applyBorder="1" applyAlignment="1" applyProtection="1">
      <alignment horizontal="left" vertical="center" indent="2"/>
      <protection locked="0"/>
    </xf>
    <xf numFmtId="0" fontId="16" fillId="0" borderId="29" xfId="0" applyFont="1" applyBorder="1" applyAlignment="1" applyProtection="1">
      <alignment horizontal="distributed" vertical="center"/>
      <protection/>
    </xf>
    <xf numFmtId="0" fontId="16" fillId="0" borderId="134" xfId="0" applyFont="1" applyBorder="1" applyAlignment="1" applyProtection="1">
      <alignment horizontal="distributed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16" fillId="0" borderId="114" xfId="0" applyFont="1" applyBorder="1" applyAlignment="1">
      <alignment horizontal="distributed" vertical="center"/>
    </xf>
    <xf numFmtId="0" fontId="16" fillId="0" borderId="159" xfId="0" applyFont="1" applyBorder="1" applyAlignment="1">
      <alignment horizontal="distributed" vertical="center"/>
    </xf>
    <xf numFmtId="0" fontId="16" fillId="0" borderId="133" xfId="0" applyFont="1" applyBorder="1" applyAlignment="1">
      <alignment horizontal="distributed" vertical="center"/>
    </xf>
    <xf numFmtId="0" fontId="2" fillId="0" borderId="116" xfId="0" applyFont="1" applyBorder="1" applyAlignment="1">
      <alignment horizontal="center" vertical="center"/>
    </xf>
    <xf numFmtId="0" fontId="16" fillId="0" borderId="30" xfId="0" applyFont="1" applyBorder="1" applyAlignment="1">
      <alignment horizontal="distributed" vertical="center"/>
    </xf>
    <xf numFmtId="0" fontId="16" fillId="0" borderId="134" xfId="0" applyFont="1" applyBorder="1" applyAlignment="1">
      <alignment horizontal="distributed" vertical="center"/>
    </xf>
    <xf numFmtId="0" fontId="0" fillId="0" borderId="84" xfId="0" applyFont="1" applyBorder="1" applyAlignment="1" applyProtection="1">
      <alignment vertical="center" shrinkToFit="1"/>
      <protection locked="0"/>
    </xf>
    <xf numFmtId="0" fontId="0" fillId="0" borderId="86" xfId="0" applyFont="1" applyBorder="1" applyAlignment="1" applyProtection="1">
      <alignment vertical="center" shrinkToFit="1"/>
      <protection locked="0"/>
    </xf>
    <xf numFmtId="0" fontId="2" fillId="0" borderId="10" xfId="0" applyFont="1" applyBorder="1" applyAlignment="1" applyProtection="1">
      <alignment horizontal="left" vertical="center" indent="2"/>
      <protection/>
    </xf>
    <xf numFmtId="0" fontId="2" fillId="0" borderId="28" xfId="0" applyFont="1" applyBorder="1" applyAlignment="1" applyProtection="1">
      <alignment horizontal="left" vertical="center" indent="2"/>
      <protection/>
    </xf>
    <xf numFmtId="0" fontId="2" fillId="0" borderId="117" xfId="0" applyFont="1" applyBorder="1" applyAlignment="1">
      <alignment horizontal="left" vertical="center" indent="2"/>
    </xf>
    <xf numFmtId="0" fontId="2" fillId="0" borderId="91" xfId="0" applyFont="1" applyBorder="1" applyAlignment="1">
      <alignment horizontal="left" vertical="center" indent="2"/>
    </xf>
    <xf numFmtId="0" fontId="16" fillId="0" borderId="114" xfId="0" applyFont="1" applyBorder="1" applyAlignment="1" applyProtection="1">
      <alignment horizontal="distributed" vertical="center" textRotation="255"/>
      <protection/>
    </xf>
    <xf numFmtId="0" fontId="16" fillId="0" borderId="115" xfId="0" applyFont="1" applyBorder="1" applyAlignment="1" applyProtection="1">
      <alignment horizontal="distributed" vertical="center" textRotation="255"/>
      <protection/>
    </xf>
    <xf numFmtId="0" fontId="0" fillId="0" borderId="85" xfId="0" applyFont="1" applyBorder="1" applyAlignment="1" applyProtection="1">
      <alignment vertical="center" shrinkToFit="1"/>
      <protection locked="0"/>
    </xf>
    <xf numFmtId="0" fontId="0" fillId="0" borderId="89" xfId="0" applyFont="1" applyBorder="1" applyAlignment="1" applyProtection="1">
      <alignment vertical="center" shrinkToFit="1"/>
      <protection locked="0"/>
    </xf>
    <xf numFmtId="0" fontId="0" fillId="0" borderId="44" xfId="0" applyFont="1" applyBorder="1" applyAlignment="1" applyProtection="1">
      <alignment vertical="center" shrinkToFit="1"/>
      <protection locked="0"/>
    </xf>
    <xf numFmtId="0" fontId="0" fillId="0" borderId="101" xfId="0" applyFont="1" applyBorder="1" applyAlignment="1" applyProtection="1">
      <alignment vertical="center" shrinkToFit="1"/>
      <protection locked="0"/>
    </xf>
    <xf numFmtId="0" fontId="0" fillId="0" borderId="102" xfId="0" applyFont="1" applyBorder="1" applyAlignment="1" applyProtection="1">
      <alignment vertical="center" shrinkToFit="1"/>
      <protection locked="0"/>
    </xf>
    <xf numFmtId="0" fontId="0" fillId="0" borderId="160" xfId="0" applyFont="1" applyBorder="1" applyAlignment="1" applyProtection="1">
      <alignment vertical="center" textRotation="255" shrinkToFit="1"/>
      <protection locked="0"/>
    </xf>
    <xf numFmtId="0" fontId="0" fillId="0" borderId="45" xfId="0" applyBorder="1" applyAlignment="1">
      <alignment vertical="center" shrinkToFit="1"/>
    </xf>
    <xf numFmtId="0" fontId="0" fillId="0" borderId="95" xfId="0" applyBorder="1" applyAlignment="1">
      <alignment vertical="center" shrinkToFit="1"/>
    </xf>
    <xf numFmtId="0" fontId="0" fillId="0" borderId="46" xfId="0" applyBorder="1" applyAlignment="1">
      <alignment vertical="center" shrinkToFit="1"/>
    </xf>
    <xf numFmtId="0" fontId="0" fillId="0" borderId="109" xfId="0" applyFont="1" applyBorder="1" applyAlignment="1" applyProtection="1">
      <alignment vertical="center" shrinkToFit="1"/>
      <protection locked="0"/>
    </xf>
    <xf numFmtId="0" fontId="0" fillId="0" borderId="138" xfId="0" applyFont="1" applyBorder="1" applyAlignment="1" applyProtection="1">
      <alignment vertical="center" shrinkToFit="1"/>
      <protection locked="0"/>
    </xf>
    <xf numFmtId="0" fontId="16" fillId="0" borderId="111" xfId="0" applyFont="1" applyBorder="1" applyAlignment="1" applyProtection="1">
      <alignment horizontal="distributed" vertical="center" textRotation="255"/>
      <protection/>
    </xf>
    <xf numFmtId="0" fontId="16" fillId="0" borderId="112" xfId="0" applyFont="1" applyBorder="1" applyAlignment="1" applyProtection="1">
      <alignment horizontal="distributed" vertical="center" textRotation="255"/>
      <protection/>
    </xf>
    <xf numFmtId="0" fontId="16" fillId="0" borderId="161" xfId="0" applyFont="1" applyBorder="1" applyAlignment="1">
      <alignment horizontal="distributed" vertical="center" textRotation="255"/>
    </xf>
    <xf numFmtId="0" fontId="16" fillId="0" borderId="115" xfId="0" applyFont="1" applyBorder="1" applyAlignment="1">
      <alignment horizontal="distributed" vertical="center" textRotation="255"/>
    </xf>
    <xf numFmtId="0" fontId="0" fillId="0" borderId="17" xfId="0" applyFont="1" applyBorder="1" applyAlignment="1" applyProtection="1">
      <alignment vertical="center" textRotation="255" shrinkToFit="1"/>
      <protection locked="0"/>
    </xf>
    <xf numFmtId="0" fontId="0" fillId="0" borderId="84" xfId="0" applyBorder="1" applyAlignment="1">
      <alignment vertical="center" shrinkToFit="1"/>
    </xf>
    <xf numFmtId="0" fontId="0" fillId="0" borderId="86" xfId="0" applyBorder="1" applyAlignment="1">
      <alignment vertical="center" shrinkToFit="1"/>
    </xf>
    <xf numFmtId="0" fontId="0" fillId="0" borderId="109" xfId="0" applyBorder="1" applyAlignment="1">
      <alignment vertical="center" shrinkToFit="1"/>
    </xf>
    <xf numFmtId="0" fontId="16" fillId="0" borderId="112" xfId="0" applyFont="1" applyBorder="1" applyAlignment="1" applyProtection="1">
      <alignment horizontal="distributed" vertical="center"/>
      <protection/>
    </xf>
    <xf numFmtId="0" fontId="16" fillId="0" borderId="123" xfId="0" applyFont="1" applyBorder="1" applyAlignment="1" applyProtection="1">
      <alignment horizontal="distributed" vertical="center"/>
      <protection/>
    </xf>
    <xf numFmtId="0" fontId="16" fillId="0" borderId="162" xfId="0" applyFont="1" applyBorder="1" applyAlignment="1" applyProtection="1">
      <alignment horizontal="distributed" vertical="center" textRotation="255"/>
      <protection/>
    </xf>
    <xf numFmtId="0" fontId="0" fillId="0" borderId="44" xfId="0" applyFont="1" applyBorder="1" applyAlignment="1" applyProtection="1">
      <alignment vertical="center" shrinkToFit="1"/>
      <protection locked="0"/>
    </xf>
    <xf numFmtId="0" fontId="0" fillId="0" borderId="101" xfId="0" applyFont="1" applyBorder="1" applyAlignment="1" applyProtection="1">
      <alignment vertical="center" shrinkToFit="1"/>
      <protection locked="0"/>
    </xf>
    <xf numFmtId="0" fontId="0" fillId="0" borderId="102" xfId="0" applyFont="1" applyBorder="1" applyAlignment="1" applyProtection="1">
      <alignment vertical="center" shrinkToFit="1"/>
      <protection locked="0"/>
    </xf>
    <xf numFmtId="0" fontId="2" fillId="0" borderId="32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13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8" xfId="0" applyFont="1" applyBorder="1" applyAlignment="1">
      <alignment horizontal="left" vertical="center" indent="2"/>
    </xf>
    <xf numFmtId="0" fontId="2" fillId="0" borderId="11" xfId="0" applyFont="1" applyBorder="1" applyAlignment="1" applyProtection="1">
      <alignment horizontal="left" vertical="center" indent="2"/>
      <protection/>
    </xf>
    <xf numFmtId="0" fontId="0" fillId="0" borderId="125" xfId="0" applyFont="1" applyBorder="1" applyAlignment="1" applyProtection="1">
      <alignment vertical="center" shrinkToFit="1"/>
      <protection locked="0"/>
    </xf>
    <xf numFmtId="0" fontId="11" fillId="0" borderId="125" xfId="0" applyFont="1" applyBorder="1" applyAlignment="1" applyProtection="1">
      <alignment vertical="center"/>
      <protection locked="0"/>
    </xf>
    <xf numFmtId="0" fontId="11" fillId="0" borderId="163" xfId="0" applyFont="1" applyBorder="1" applyAlignment="1" applyProtection="1">
      <alignment vertical="center"/>
      <protection locked="0"/>
    </xf>
    <xf numFmtId="0" fontId="0" fillId="0" borderId="134" xfId="0" applyFont="1" applyBorder="1" applyAlignment="1" applyProtection="1">
      <alignment horizontal="center" vertical="center"/>
      <protection locked="0"/>
    </xf>
    <xf numFmtId="0" fontId="0" fillId="0" borderId="134" xfId="0" applyFont="1" applyBorder="1" applyAlignment="1" applyProtection="1">
      <alignment vertical="center" shrinkToFit="1"/>
      <protection locked="0"/>
    </xf>
    <xf numFmtId="0" fontId="0" fillId="0" borderId="125" xfId="0" applyFont="1" applyBorder="1" applyAlignment="1" applyProtection="1">
      <alignment horizontal="center" vertical="center"/>
      <protection locked="0"/>
    </xf>
    <xf numFmtId="0" fontId="11" fillId="0" borderId="134" xfId="0" applyFont="1" applyBorder="1" applyAlignment="1" applyProtection="1">
      <alignment vertical="center"/>
      <protection locked="0"/>
    </xf>
    <xf numFmtId="0" fontId="11" fillId="0" borderId="164" xfId="0" applyFont="1" applyBorder="1" applyAlignment="1" applyProtection="1">
      <alignment vertical="center"/>
      <protection locked="0"/>
    </xf>
    <xf numFmtId="0" fontId="2" fillId="0" borderId="165" xfId="0" applyFont="1" applyBorder="1" applyAlignment="1">
      <alignment horizontal="center" vertical="center"/>
    </xf>
    <xf numFmtId="0" fontId="2" fillId="0" borderId="166" xfId="0" applyFont="1" applyBorder="1" applyAlignment="1">
      <alignment horizontal="center" vertical="center"/>
    </xf>
    <xf numFmtId="0" fontId="2" fillId="0" borderId="167" xfId="0" applyFont="1" applyBorder="1" applyAlignment="1">
      <alignment horizontal="center" vertical="center"/>
    </xf>
    <xf numFmtId="0" fontId="0" fillId="0" borderId="10" xfId="0" applyFont="1" applyBorder="1" applyAlignment="1" applyProtection="1">
      <alignment vertical="center" shrinkToFit="1"/>
      <protection locked="0"/>
    </xf>
    <xf numFmtId="0" fontId="2" fillId="0" borderId="168" xfId="0" applyFont="1" applyFill="1" applyBorder="1" applyAlignment="1" applyProtection="1">
      <alignment horizontal="distributed" vertical="center"/>
      <protection/>
    </xf>
    <xf numFmtId="0" fontId="2" fillId="0" borderId="169" xfId="0" applyFont="1" applyFill="1" applyBorder="1" applyAlignment="1" applyProtection="1">
      <alignment horizontal="distributed" vertical="center"/>
      <protection/>
    </xf>
    <xf numFmtId="0" fontId="2" fillId="0" borderId="90" xfId="0" applyFont="1" applyFill="1" applyBorder="1" applyAlignment="1" applyProtection="1">
      <alignment horizontal="distributed" vertical="center" textRotation="255"/>
      <protection/>
    </xf>
    <xf numFmtId="0" fontId="2" fillId="0" borderId="91" xfId="0" applyFont="1" applyFill="1" applyBorder="1" applyAlignment="1" applyProtection="1">
      <alignment horizontal="distributed" vertical="center" textRotation="255"/>
      <protection/>
    </xf>
    <xf numFmtId="0" fontId="2" fillId="0" borderId="92" xfId="0" applyFont="1" applyFill="1" applyBorder="1" applyAlignment="1" applyProtection="1">
      <alignment horizontal="distributed" vertical="center" textRotation="255"/>
      <protection/>
    </xf>
    <xf numFmtId="0" fontId="2" fillId="0" borderId="93" xfId="0" applyFont="1" applyFill="1" applyBorder="1" applyAlignment="1" applyProtection="1">
      <alignment horizontal="distributed" vertical="center" textRotation="255"/>
      <protection/>
    </xf>
    <xf numFmtId="0" fontId="2" fillId="0" borderId="94" xfId="0" applyFont="1" applyFill="1" applyBorder="1" applyAlignment="1" applyProtection="1">
      <alignment horizontal="distributed" vertical="center" textRotation="255"/>
      <protection/>
    </xf>
    <xf numFmtId="0" fontId="2" fillId="0" borderId="95" xfId="0" applyFont="1" applyFill="1" applyBorder="1" applyAlignment="1" applyProtection="1">
      <alignment horizontal="distributed" vertical="center" textRotation="255"/>
      <protection/>
    </xf>
    <xf numFmtId="0" fontId="0" fillId="0" borderId="14" xfId="0" applyFont="1" applyBorder="1" applyAlignment="1" applyProtection="1">
      <alignment vertical="center" shrinkToFit="1"/>
      <protection locked="0"/>
    </xf>
    <xf numFmtId="0" fontId="0" fillId="0" borderId="52" xfId="0" applyFont="1" applyBorder="1" applyAlignment="1" applyProtection="1">
      <alignment vertical="center" shrinkToFit="1"/>
      <protection locked="0"/>
    </xf>
    <xf numFmtId="0" fontId="0" fillId="0" borderId="113" xfId="0" applyFont="1" applyBorder="1" applyAlignment="1" applyProtection="1">
      <alignment vertical="center" shrinkToFit="1"/>
      <protection locked="0"/>
    </xf>
    <xf numFmtId="0" fontId="0" fillId="0" borderId="15" xfId="0" applyFont="1" applyBorder="1" applyAlignment="1" applyProtection="1">
      <alignment vertical="center" shrinkToFit="1"/>
      <protection locked="0"/>
    </xf>
    <xf numFmtId="0" fontId="0" fillId="0" borderId="104" xfId="0" applyFont="1" applyBorder="1" applyAlignment="1" applyProtection="1">
      <alignment vertical="center" shrinkToFit="1"/>
      <protection locked="0"/>
    </xf>
    <xf numFmtId="0" fontId="0" fillId="0" borderId="105" xfId="0" applyFont="1" applyBorder="1" applyAlignment="1" applyProtection="1">
      <alignment vertical="center" shrinkToFit="1"/>
      <protection locked="0"/>
    </xf>
    <xf numFmtId="0" fontId="2" fillId="0" borderId="170" xfId="0" applyFont="1" applyFill="1" applyBorder="1" applyAlignment="1" applyProtection="1">
      <alignment horizontal="distributed" vertical="center"/>
      <protection/>
    </xf>
    <xf numFmtId="0" fontId="2" fillId="0" borderId="83" xfId="0" applyFont="1" applyFill="1" applyBorder="1" applyAlignment="1" applyProtection="1">
      <alignment horizontal="distributed" vertical="center"/>
      <protection/>
    </xf>
    <xf numFmtId="0" fontId="18" fillId="0" borderId="10" xfId="0" applyFont="1" applyBorder="1" applyAlignment="1" applyProtection="1">
      <alignment horizontal="center" vertical="center"/>
      <protection locked="0"/>
    </xf>
    <xf numFmtId="0" fontId="18" fillId="0" borderId="11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>
      <alignment horizontal="distributed" vertical="center"/>
    </xf>
    <xf numFmtId="0" fontId="2" fillId="0" borderId="89" xfId="0" applyFont="1" applyBorder="1" applyAlignment="1">
      <alignment horizontal="distributed" vertical="center"/>
    </xf>
    <xf numFmtId="0" fontId="2" fillId="0" borderId="90" xfId="0" applyFont="1" applyBorder="1" applyAlignment="1">
      <alignment horizontal="distributed" vertical="center"/>
    </xf>
    <xf numFmtId="0" fontId="2" fillId="0" borderId="91" xfId="0" applyFont="1" applyBorder="1" applyAlignment="1">
      <alignment horizontal="distributed" vertical="center"/>
    </xf>
    <xf numFmtId="0" fontId="2" fillId="0" borderId="92" xfId="0" applyFont="1" applyBorder="1" applyAlignment="1">
      <alignment horizontal="distributed" vertical="center"/>
    </xf>
    <xf numFmtId="0" fontId="2" fillId="0" borderId="93" xfId="0" applyFont="1" applyBorder="1" applyAlignment="1">
      <alignment horizontal="distributed" vertical="center"/>
    </xf>
    <xf numFmtId="0" fontId="2" fillId="0" borderId="94" xfId="0" applyFont="1" applyBorder="1" applyAlignment="1">
      <alignment horizontal="distributed" vertical="center"/>
    </xf>
    <xf numFmtId="0" fontId="2" fillId="0" borderId="95" xfId="0" applyFont="1" applyBorder="1" applyAlignment="1">
      <alignment horizontal="distributed" vertical="center"/>
    </xf>
    <xf numFmtId="0" fontId="5" fillId="0" borderId="0" xfId="0" applyFont="1" applyAlignment="1">
      <alignment horizontal="left" vertical="center"/>
    </xf>
    <xf numFmtId="0" fontId="2" fillId="0" borderId="87" xfId="0" applyFont="1" applyBorder="1" applyAlignment="1">
      <alignment horizontal="distributed" vertical="center"/>
    </xf>
    <xf numFmtId="0" fontId="2" fillId="0" borderId="88" xfId="0" applyFont="1" applyBorder="1" applyAlignment="1">
      <alignment horizontal="distributed" vertical="center"/>
    </xf>
    <xf numFmtId="0" fontId="13" fillId="0" borderId="0" xfId="0" applyFont="1" applyAlignment="1">
      <alignment horizontal="right" vertical="center"/>
    </xf>
    <xf numFmtId="0" fontId="2" fillId="0" borderId="0" xfId="0" applyFont="1" applyAlignment="1">
      <alignment horizontal="distributed" vertical="distributed" wrapText="1"/>
    </xf>
    <xf numFmtId="0" fontId="2" fillId="0" borderId="0" xfId="0" applyFont="1" applyAlignment="1">
      <alignment horizontal="right" vertical="center" wrapText="1"/>
    </xf>
    <xf numFmtId="0" fontId="6" fillId="0" borderId="21" xfId="0" applyFont="1" applyBorder="1" applyAlignment="1" applyProtection="1">
      <alignment horizontal="left" vertical="center"/>
      <protection/>
    </xf>
    <xf numFmtId="0" fontId="6" fillId="0" borderId="22" xfId="0" applyFont="1" applyBorder="1" applyAlignment="1" applyProtection="1">
      <alignment horizontal="left" vertical="center"/>
      <protection/>
    </xf>
    <xf numFmtId="0" fontId="12" fillId="0" borderId="13" xfId="0" applyFont="1" applyBorder="1" applyAlignment="1" applyProtection="1">
      <alignment horizontal="right" vertical="center"/>
      <protection/>
    </xf>
    <xf numFmtId="0" fontId="2" fillId="0" borderId="129" xfId="0" applyFont="1" applyBorder="1" applyAlignment="1">
      <alignment horizontal="right" vertical="center"/>
    </xf>
    <xf numFmtId="0" fontId="2" fillId="0" borderId="32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 indent="1"/>
    </xf>
    <xf numFmtId="0" fontId="2" fillId="0" borderId="16" xfId="0" applyFont="1" applyBorder="1" applyAlignment="1">
      <alignment horizontal="center" vertical="center"/>
    </xf>
    <xf numFmtId="0" fontId="2" fillId="0" borderId="156" xfId="0" applyFont="1" applyBorder="1" applyAlignment="1">
      <alignment horizontal="left" vertical="center" indent="1"/>
    </xf>
    <xf numFmtId="0" fontId="2" fillId="0" borderId="22" xfId="0" applyFont="1" applyBorder="1" applyAlignment="1">
      <alignment horizontal="left" vertical="center" indent="1"/>
    </xf>
    <xf numFmtId="0" fontId="2" fillId="0" borderId="98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17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26" xfId="0" applyFont="1" applyBorder="1" applyAlignment="1">
      <alignment horizontal="left" vertical="center" indent="1"/>
    </xf>
    <xf numFmtId="0" fontId="2" fillId="0" borderId="39" xfId="0" applyFont="1" applyBorder="1" applyAlignment="1">
      <alignment horizontal="left" vertical="center" indent="1"/>
    </xf>
    <xf numFmtId="0" fontId="1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27"/>
  <sheetViews>
    <sheetView showGridLines="0" zoomScalePageLayoutView="0" workbookViewId="0" topLeftCell="A1">
      <selection activeCell="J2" sqref="J2:K2"/>
    </sheetView>
  </sheetViews>
  <sheetFormatPr defaultColWidth="9.140625" defaultRowHeight="12"/>
  <cols>
    <col min="1" max="20" width="4.8515625" style="104" customWidth="1"/>
    <col min="21" max="23" width="9.140625" style="104" hidden="1" customWidth="1"/>
    <col min="24" max="16384" width="9.140625" style="104" customWidth="1"/>
  </cols>
  <sheetData>
    <row r="1" spans="1:21" ht="49.5">
      <c r="A1" s="199" t="s">
        <v>224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03" t="s">
        <v>230</v>
      </c>
    </row>
    <row r="2" spans="8:21" ht="24">
      <c r="H2" s="102"/>
      <c r="I2" s="131" t="s">
        <v>249</v>
      </c>
      <c r="J2" s="183">
        <v>27</v>
      </c>
      <c r="K2" s="183"/>
      <c r="L2" s="130" t="s">
        <v>250</v>
      </c>
      <c r="M2" s="102"/>
      <c r="U2" s="113" t="s">
        <v>231</v>
      </c>
    </row>
    <row r="3" spans="8:21" ht="12">
      <c r="H3" s="105"/>
      <c r="I3" s="136"/>
      <c r="J3" s="136"/>
      <c r="K3" s="136"/>
      <c r="L3" s="137"/>
      <c r="M3" s="105"/>
      <c r="U3" s="158" t="s">
        <v>282</v>
      </c>
    </row>
    <row r="4" spans="2:21" s="163" customFormat="1" ht="13.5">
      <c r="B4" s="164"/>
      <c r="C4" s="163" t="s">
        <v>253</v>
      </c>
      <c r="H4" s="165"/>
      <c r="I4" s="166"/>
      <c r="J4" s="163" t="s">
        <v>254</v>
      </c>
      <c r="K4" s="165"/>
      <c r="L4" s="165"/>
      <c r="M4" s="165"/>
      <c r="O4" s="163" t="s">
        <v>286</v>
      </c>
      <c r="U4" s="167" t="s">
        <v>124</v>
      </c>
    </row>
    <row r="5" spans="8:21" s="106" customFormat="1" ht="14.25" thickBot="1">
      <c r="H5" s="107"/>
      <c r="I5" s="108"/>
      <c r="J5" s="108"/>
      <c r="K5" s="109"/>
      <c r="L5" s="109"/>
      <c r="M5" s="110"/>
      <c r="N5" s="110"/>
      <c r="O5" s="111"/>
      <c r="P5" s="111"/>
      <c r="Q5" s="111"/>
      <c r="R5" s="111"/>
      <c r="S5" s="111"/>
      <c r="T5" s="112"/>
      <c r="U5" s="135" t="s">
        <v>231</v>
      </c>
    </row>
    <row r="6" spans="1:21" s="114" customFormat="1" ht="24.75" thickBot="1">
      <c r="A6" s="193" t="s">
        <v>298</v>
      </c>
      <c r="B6" s="194"/>
      <c r="C6" s="190" t="s">
        <v>255</v>
      </c>
      <c r="D6" s="191"/>
      <c r="E6" s="192"/>
      <c r="F6" s="193" t="s">
        <v>229</v>
      </c>
      <c r="G6" s="194"/>
      <c r="H6" s="190" t="s">
        <v>24</v>
      </c>
      <c r="I6" s="191"/>
      <c r="J6" s="191"/>
      <c r="K6" s="208" t="s">
        <v>233</v>
      </c>
      <c r="L6" s="209"/>
      <c r="M6" s="190" t="s">
        <v>225</v>
      </c>
      <c r="N6" s="191"/>
      <c r="O6" s="210" t="s">
        <v>303</v>
      </c>
      <c r="P6" s="210"/>
      <c r="Q6" s="210"/>
      <c r="R6" s="210"/>
      <c r="S6" s="210"/>
      <c r="T6" s="211"/>
      <c r="U6" s="160" t="s">
        <v>231</v>
      </c>
    </row>
    <row r="7" spans="1:22" s="106" customFormat="1" ht="24">
      <c r="A7" s="181" t="s">
        <v>232</v>
      </c>
      <c r="B7" s="182"/>
      <c r="C7" s="202" t="s">
        <v>315</v>
      </c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4"/>
      <c r="U7" s="161" t="s">
        <v>231</v>
      </c>
      <c r="V7" s="115"/>
    </row>
    <row r="8" spans="1:21" s="106" customFormat="1" ht="24">
      <c r="A8" s="184" t="s">
        <v>4</v>
      </c>
      <c r="B8" s="185"/>
      <c r="C8" s="205" t="s">
        <v>304</v>
      </c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7"/>
      <c r="U8" s="161" t="s">
        <v>231</v>
      </c>
    </row>
    <row r="9" spans="1:21" s="106" customFormat="1" ht="24">
      <c r="A9" s="186" t="s">
        <v>5</v>
      </c>
      <c r="B9" s="187"/>
      <c r="C9" s="101" t="s">
        <v>18</v>
      </c>
      <c r="D9" s="179" t="s">
        <v>314</v>
      </c>
      <c r="E9" s="179"/>
      <c r="F9" s="179"/>
      <c r="G9" s="200" t="s">
        <v>9</v>
      </c>
      <c r="H9" s="201"/>
      <c r="I9" s="201"/>
      <c r="J9" s="179" t="s">
        <v>305</v>
      </c>
      <c r="K9" s="179"/>
      <c r="L9" s="179"/>
      <c r="M9" s="179"/>
      <c r="N9" s="179"/>
      <c r="O9" s="195" t="s">
        <v>297</v>
      </c>
      <c r="P9" s="196"/>
      <c r="Q9" s="179" t="s">
        <v>302</v>
      </c>
      <c r="R9" s="179"/>
      <c r="S9" s="179"/>
      <c r="T9" s="180"/>
      <c r="U9" s="161" t="s">
        <v>231</v>
      </c>
    </row>
    <row r="10" spans="1:21" s="106" customFormat="1" ht="24">
      <c r="A10" s="186"/>
      <c r="B10" s="187"/>
      <c r="C10" s="116" t="s">
        <v>8</v>
      </c>
      <c r="D10" s="213" t="s">
        <v>306</v>
      </c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5"/>
      <c r="U10" s="161" t="s">
        <v>231</v>
      </c>
    </row>
    <row r="11" spans="1:21" s="106" customFormat="1" ht="24.75" thickBot="1">
      <c r="A11" s="188"/>
      <c r="B11" s="189"/>
      <c r="C11" s="117" t="s">
        <v>19</v>
      </c>
      <c r="D11" s="197" t="s">
        <v>287</v>
      </c>
      <c r="E11" s="197"/>
      <c r="F11" s="197"/>
      <c r="G11" s="197"/>
      <c r="H11" s="197"/>
      <c r="I11" s="197"/>
      <c r="J11" s="197"/>
      <c r="K11" s="212"/>
      <c r="L11" s="117" t="s">
        <v>20</v>
      </c>
      <c r="M11" s="197" t="s">
        <v>288</v>
      </c>
      <c r="N11" s="197"/>
      <c r="O11" s="197"/>
      <c r="P11" s="197"/>
      <c r="Q11" s="197"/>
      <c r="R11" s="197"/>
      <c r="S11" s="197"/>
      <c r="T11" s="198"/>
      <c r="U11" s="162" t="s">
        <v>231</v>
      </c>
    </row>
    <row r="15" spans="1:23" ht="12">
      <c r="A15" s="216" t="str">
        <f>+ソロコン!A7</f>
        <v>第30回宮城県管打楽器ソロコンテスト</v>
      </c>
      <c r="B15" s="216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104" t="s">
        <v>24</v>
      </c>
      <c r="V15" s="104" t="s">
        <v>225</v>
      </c>
      <c r="W15" s="104" t="s">
        <v>255</v>
      </c>
    </row>
    <row r="16" spans="1:23" ht="12">
      <c r="A16" s="216" t="str">
        <f>+コンクール!A7</f>
        <v>全日本吹奏楽コンクール第58回宮城県大会　兼</v>
      </c>
      <c r="B16" s="216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104" t="s">
        <v>175</v>
      </c>
      <c r="V16" s="104" t="s">
        <v>226</v>
      </c>
      <c r="W16" s="104" t="s">
        <v>92</v>
      </c>
    </row>
    <row r="17" spans="1:23" ht="12">
      <c r="A17" s="216" t="str">
        <f>+マーチング!B7&amp;マーチング!E7</f>
        <v>第34回全日本小学校バンドフェスティバル宮城県大会</v>
      </c>
      <c r="B17" s="216"/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104" t="s">
        <v>25</v>
      </c>
      <c r="V17" s="104" t="s">
        <v>227</v>
      </c>
      <c r="W17" s="104" t="s">
        <v>93</v>
      </c>
    </row>
    <row r="18" spans="1:23" ht="12">
      <c r="A18" s="216" t="str">
        <f>+マーチング!B8&amp;マーチング!E8</f>
        <v>第28回全日本マーチングフェスティバル宮城県大会</v>
      </c>
      <c r="B18" s="216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104" t="s">
        <v>78</v>
      </c>
      <c r="V18" s="104" t="s">
        <v>228</v>
      </c>
      <c r="W18" s="104" t="s">
        <v>94</v>
      </c>
    </row>
    <row r="19" spans="1:23" ht="12">
      <c r="A19" s="216" t="str">
        <f>+'吹奏楽の日'!A7</f>
        <v>第37回東北吹奏楽の日演奏会</v>
      </c>
      <c r="B19" s="216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104" t="s">
        <v>176</v>
      </c>
      <c r="W19" s="104" t="s">
        <v>95</v>
      </c>
    </row>
    <row r="20" spans="1:23" ht="12">
      <c r="A20" s="216" t="str">
        <f>+アンサンブル!A7</f>
        <v>第49回アンサンブルコンテスト宮城県大会　兼</v>
      </c>
      <c r="B20" s="216"/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104" t="s">
        <v>177</v>
      </c>
      <c r="W20" s="104" t="s">
        <v>97</v>
      </c>
    </row>
    <row r="21" ht="12">
      <c r="W21" s="104" t="s">
        <v>98</v>
      </c>
    </row>
    <row r="22" ht="12">
      <c r="W22" s="104" t="s">
        <v>300</v>
      </c>
    </row>
    <row r="23" ht="12">
      <c r="W23" s="104" t="s">
        <v>99</v>
      </c>
    </row>
    <row r="24" ht="12">
      <c r="W24" s="104" t="s">
        <v>301</v>
      </c>
    </row>
    <row r="25" ht="12">
      <c r="W25" s="104" t="s">
        <v>101</v>
      </c>
    </row>
    <row r="26" ht="12">
      <c r="W26" s="104" t="s">
        <v>102</v>
      </c>
    </row>
    <row r="27" ht="12">
      <c r="W27" s="104" t="s">
        <v>103</v>
      </c>
    </row>
  </sheetData>
  <sheetProtection formatCells="0"/>
  <mergeCells count="28">
    <mergeCell ref="D11:K11"/>
    <mergeCell ref="D10:T10"/>
    <mergeCell ref="A19:T19"/>
    <mergeCell ref="A20:T20"/>
    <mergeCell ref="A15:T15"/>
    <mergeCell ref="A16:T16"/>
    <mergeCell ref="A17:T17"/>
    <mergeCell ref="A18:T18"/>
    <mergeCell ref="A1:T1"/>
    <mergeCell ref="A6:B6"/>
    <mergeCell ref="G9:I9"/>
    <mergeCell ref="H6:J6"/>
    <mergeCell ref="C7:T7"/>
    <mergeCell ref="C8:T8"/>
    <mergeCell ref="K6:L6"/>
    <mergeCell ref="M6:N6"/>
    <mergeCell ref="O6:T6"/>
    <mergeCell ref="J9:N9"/>
    <mergeCell ref="Q9:T9"/>
    <mergeCell ref="A7:B7"/>
    <mergeCell ref="J2:K2"/>
    <mergeCell ref="A8:B8"/>
    <mergeCell ref="A9:B11"/>
    <mergeCell ref="C6:E6"/>
    <mergeCell ref="F6:G6"/>
    <mergeCell ref="D9:F9"/>
    <mergeCell ref="O9:P9"/>
    <mergeCell ref="M11:T11"/>
  </mergeCells>
  <dataValidations count="8">
    <dataValidation allowBlank="1" showInputMessage="1" showErrorMessage="1" imeMode="on" sqref="J9:O9 D10:T10 C7:T8"/>
    <dataValidation allowBlank="1" showInputMessage="1" showErrorMessage="1" imeMode="off" sqref="D9:F9"/>
    <dataValidation type="list" allowBlank="1" showInputMessage="1" showErrorMessage="1" promptTitle="代表者肩書き" prompt="右側のボタンを押して選んでください" sqref="M6:N6">
      <formula1>$V$15:$V$18</formula1>
    </dataValidation>
    <dataValidation type="list" allowBlank="1" showInputMessage="1" showErrorMessage="1" sqref="C6:E6">
      <formula1>$W$15:$W$27</formula1>
    </dataValidation>
    <dataValidation type="list" allowBlank="1" showInputMessage="1" showErrorMessage="1" sqref="H6:J6">
      <formula1>$U$15:$U$20</formula1>
    </dataValidation>
    <dataValidation allowBlank="1" showInputMessage="1" showErrorMessage="1" promptTitle="緊急連絡先携帯電話" prompt="休日の場合、緊急の連絡先として利用いたします。" imeMode="halfAlpha" sqref="Q9"/>
    <dataValidation allowBlank="1" showInputMessage="1" showErrorMessage="1" promptTitle="連絡先" prompt="市外局番から入力してください" imeMode="halfAlpha" sqref="D11:K11"/>
    <dataValidation allowBlank="1" showInputMessage="1" showErrorMessage="1" promptTitle="FAX" prompt="市外局番から入力してください" imeMode="halfAlpha" sqref="M11:T11"/>
  </dataValidations>
  <printOptions/>
  <pageMargins left="0.787" right="0.787" top="0.984" bottom="0.984" header="0.512" footer="0.512"/>
  <pageSetup horizontalDpi="400" verticalDpi="4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W117"/>
  <sheetViews>
    <sheetView showGridLines="0" showZeros="0" view="pageBreakPreview" zoomScale="160" zoomScaleSheetLayoutView="160" zoomScalePageLayoutView="0" workbookViewId="0" topLeftCell="A1">
      <pane ySplit="1" topLeftCell="A26" activePane="bottomLeft" state="frozen"/>
      <selection pane="topLeft" activeCell="A35" sqref="A35:T35"/>
      <selection pane="bottomLeft" activeCell="A33" sqref="A33:T33"/>
    </sheetView>
  </sheetViews>
  <sheetFormatPr defaultColWidth="9.140625" defaultRowHeight="12"/>
  <cols>
    <col min="1" max="14" width="4.8515625" style="33" customWidth="1"/>
    <col min="15" max="15" width="6.7109375" style="33" customWidth="1"/>
    <col min="16" max="20" width="4.8515625" style="33" customWidth="1"/>
    <col min="21" max="21" width="19.140625" style="33" hidden="1" customWidth="1"/>
    <col min="22" max="22" width="9.140625" style="33" customWidth="1"/>
    <col min="23" max="23" width="9.28125" style="33" bestFit="1" customWidth="1"/>
    <col min="24" max="16384" width="9.140625" style="33" customWidth="1"/>
  </cols>
  <sheetData>
    <row r="1" ht="13.5">
      <c r="U1" s="53" t="s">
        <v>281</v>
      </c>
    </row>
    <row r="2" spans="3:21" s="48" customFormat="1" ht="13.5"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 t="s">
        <v>249</v>
      </c>
      <c r="O2" s="133">
        <f>+'初期登録'!$J$2</f>
        <v>27</v>
      </c>
      <c r="P2" s="120" t="s">
        <v>251</v>
      </c>
      <c r="Q2" s="50"/>
      <c r="R2" s="51" t="s">
        <v>26</v>
      </c>
      <c r="S2" s="50"/>
      <c r="T2" s="51" t="s">
        <v>27</v>
      </c>
      <c r="U2" s="53" t="s">
        <v>105</v>
      </c>
    </row>
    <row r="3" spans="1:21" s="48" customFormat="1" ht="13.5">
      <c r="A3" s="222" t="s">
        <v>0</v>
      </c>
      <c r="B3" s="222"/>
      <c r="C3" s="222"/>
      <c r="D3" s="222"/>
      <c r="E3" s="222"/>
      <c r="F3" s="222"/>
      <c r="G3" s="54"/>
      <c r="H3" s="54"/>
      <c r="I3" s="54"/>
      <c r="J3" s="54"/>
      <c r="K3" s="54"/>
      <c r="L3" s="54"/>
      <c r="T3" s="54"/>
      <c r="U3" s="53" t="s">
        <v>105</v>
      </c>
    </row>
    <row r="4" spans="1:21" s="48" customFormat="1" ht="13.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283" t="str">
        <f>+'初期登録'!$C$8</f>
        <v>仙台市立青葉小学校</v>
      </c>
      <c r="N4" s="283"/>
      <c r="O4" s="283"/>
      <c r="P4" s="283"/>
      <c r="Q4" s="283"/>
      <c r="R4" s="283"/>
      <c r="S4" s="283"/>
      <c r="T4" s="54"/>
      <c r="U4" s="53"/>
    </row>
    <row r="5" spans="8:21" ht="23.25">
      <c r="H5" s="236" t="s">
        <v>1</v>
      </c>
      <c r="I5" s="236"/>
      <c r="J5" s="236"/>
      <c r="K5" s="237" t="s">
        <v>2</v>
      </c>
      <c r="L5" s="237"/>
      <c r="M5" s="238" t="str">
        <f>+'初期登録'!M6</f>
        <v>校長</v>
      </c>
      <c r="N5" s="238"/>
      <c r="O5" s="235" t="str">
        <f>+'初期登録'!O6</f>
        <v>○○　○○</v>
      </c>
      <c r="P5" s="235"/>
      <c r="Q5" s="235"/>
      <c r="R5" s="235"/>
      <c r="S5" s="235"/>
      <c r="T5" s="55" t="s">
        <v>3</v>
      </c>
      <c r="U5" s="56" t="s">
        <v>108</v>
      </c>
    </row>
    <row r="6" spans="9:21" s="57" customFormat="1" ht="9">
      <c r="I6" s="58"/>
      <c r="J6" s="58"/>
      <c r="K6" s="58"/>
      <c r="L6" s="59"/>
      <c r="M6" s="59"/>
      <c r="N6" s="59"/>
      <c r="T6" s="60"/>
      <c r="U6" s="61" t="s">
        <v>107</v>
      </c>
    </row>
    <row r="7" spans="1:23" ht="21">
      <c r="A7" s="239" t="str">
        <f>"第"&amp;O2+3&amp;"回宮城県管打楽器ソロコンテスト"</f>
        <v>第30回宮城県管打楽器ソロコンテスト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56" t="s">
        <v>108</v>
      </c>
      <c r="W7" s="122"/>
    </row>
    <row r="8" spans="1:21" ht="21" hidden="1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56"/>
    </row>
    <row r="9" spans="1:21" ht="21">
      <c r="A9" s="239" t="s">
        <v>21</v>
      </c>
      <c r="B9" s="239"/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56" t="s">
        <v>109</v>
      </c>
    </row>
    <row r="10" s="57" customFormat="1" ht="9.75" thickBot="1">
      <c r="U10" s="61" t="s">
        <v>110</v>
      </c>
    </row>
    <row r="11" spans="1:21" ht="14.25">
      <c r="A11" s="223" t="s">
        <v>236</v>
      </c>
      <c r="B11" s="224"/>
      <c r="C11" s="242" t="str">
        <f>+'初期登録'!C7</f>
        <v>センダイシリツアオバショウガッコウ</v>
      </c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3"/>
      <c r="R11" s="244"/>
      <c r="S11" s="244"/>
      <c r="T11" s="245"/>
      <c r="U11" s="56" t="s">
        <v>112</v>
      </c>
    </row>
    <row r="12" spans="1:21" ht="21">
      <c r="A12" s="225" t="s">
        <v>238</v>
      </c>
      <c r="B12" s="226"/>
      <c r="C12" s="246" t="str">
        <f>+'初期登録'!C8</f>
        <v>仙台市立青葉小学校</v>
      </c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7"/>
      <c r="R12" s="248"/>
      <c r="S12" s="248"/>
      <c r="T12" s="249"/>
      <c r="U12" s="56" t="s">
        <v>113</v>
      </c>
    </row>
    <row r="13" spans="1:21" ht="31.5">
      <c r="A13" s="227" t="s">
        <v>237</v>
      </c>
      <c r="B13" s="228"/>
      <c r="C13" s="63" t="s">
        <v>18</v>
      </c>
      <c r="D13" s="255" t="str">
        <f>+'初期登録'!D9</f>
        <v>980-XXXX</v>
      </c>
      <c r="E13" s="255"/>
      <c r="F13" s="255"/>
      <c r="G13" s="250" t="s">
        <v>9</v>
      </c>
      <c r="H13" s="251"/>
      <c r="I13" s="251"/>
      <c r="J13" s="255" t="str">
        <f>+'初期登録'!J9</f>
        <v>仙台　太郎</v>
      </c>
      <c r="K13" s="256"/>
      <c r="L13" s="256"/>
      <c r="M13" s="256"/>
      <c r="N13" s="256"/>
      <c r="O13" s="168" t="s">
        <v>289</v>
      </c>
      <c r="P13" s="257" t="str">
        <f>+'初期登録'!Q9</f>
        <v>090-XXXX-XXXX</v>
      </c>
      <c r="Q13" s="258"/>
      <c r="R13" s="258"/>
      <c r="S13" s="258"/>
      <c r="T13" s="259"/>
      <c r="U13" s="56" t="s">
        <v>114</v>
      </c>
    </row>
    <row r="14" spans="1:21" ht="14.25">
      <c r="A14" s="229"/>
      <c r="B14" s="230"/>
      <c r="C14" s="64" t="s">
        <v>8</v>
      </c>
      <c r="D14" s="233" t="str">
        <f>+'初期登録'!D10</f>
        <v>宮城県仙台市青葉区青葉○丁目○番○号</v>
      </c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4"/>
      <c r="U14" s="56" t="s">
        <v>115</v>
      </c>
    </row>
    <row r="15" spans="1:21" ht="15" thickBot="1">
      <c r="A15" s="231"/>
      <c r="B15" s="232"/>
      <c r="C15" s="65" t="s">
        <v>19</v>
      </c>
      <c r="D15" s="252" t="str">
        <f>+'初期登録'!D11</f>
        <v>022-379-6001</v>
      </c>
      <c r="E15" s="252"/>
      <c r="F15" s="252"/>
      <c r="G15" s="252"/>
      <c r="H15" s="252"/>
      <c r="I15" s="252"/>
      <c r="J15" s="252"/>
      <c r="K15" s="254"/>
      <c r="L15" s="66" t="s">
        <v>20</v>
      </c>
      <c r="M15" s="252" t="str">
        <f>+'初期登録'!M11</f>
        <v>022-379-6003</v>
      </c>
      <c r="N15" s="252"/>
      <c r="O15" s="252"/>
      <c r="P15" s="252"/>
      <c r="Q15" s="252"/>
      <c r="R15" s="252"/>
      <c r="S15" s="252"/>
      <c r="T15" s="253"/>
      <c r="U15" s="56" t="s">
        <v>116</v>
      </c>
    </row>
    <row r="16" spans="1:21" s="57" customFormat="1" ht="9.75" thickBot="1">
      <c r="A16" s="123"/>
      <c r="B16" s="123"/>
      <c r="C16" s="55"/>
      <c r="L16" s="55"/>
      <c r="U16" s="61"/>
    </row>
    <row r="17" spans="1:21" ht="12.75">
      <c r="A17" s="240" t="s">
        <v>28</v>
      </c>
      <c r="B17" s="241"/>
      <c r="C17" s="217" t="s">
        <v>275</v>
      </c>
      <c r="D17" s="217"/>
      <c r="E17" s="217"/>
      <c r="F17" s="68"/>
      <c r="G17" s="217" t="s">
        <v>276</v>
      </c>
      <c r="H17" s="217"/>
      <c r="I17" s="217"/>
      <c r="J17" s="217"/>
      <c r="K17" s="217" t="s">
        <v>277</v>
      </c>
      <c r="L17" s="217"/>
      <c r="M17" s="217"/>
      <c r="N17" s="217"/>
      <c r="O17" s="217" t="s">
        <v>278</v>
      </c>
      <c r="P17" s="217"/>
      <c r="Q17" s="217"/>
      <c r="R17" s="217"/>
      <c r="S17" s="217"/>
      <c r="T17" s="218"/>
      <c r="U17" s="56" t="s">
        <v>108</v>
      </c>
    </row>
    <row r="18" spans="1:21" ht="12.75">
      <c r="A18" s="272" t="s">
        <v>17</v>
      </c>
      <c r="B18" s="273"/>
      <c r="C18" s="219"/>
      <c r="D18" s="219"/>
      <c r="E18" s="219"/>
      <c r="F18" s="219"/>
      <c r="G18" s="219"/>
      <c r="H18" s="219"/>
      <c r="I18" s="219"/>
      <c r="J18" s="219"/>
      <c r="K18" s="219"/>
      <c r="L18" s="221"/>
      <c r="M18" s="275" t="s">
        <v>29</v>
      </c>
      <c r="N18" s="277"/>
      <c r="O18" s="278"/>
      <c r="P18" s="278"/>
      <c r="Q18" s="278"/>
      <c r="R18" s="278"/>
      <c r="S18" s="278"/>
      <c r="T18" s="279"/>
      <c r="U18" s="56" t="s">
        <v>117</v>
      </c>
    </row>
    <row r="19" spans="1:21" ht="36" customHeight="1">
      <c r="A19" s="225" t="s">
        <v>234</v>
      </c>
      <c r="B19" s="226"/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76"/>
      <c r="N19" s="280"/>
      <c r="O19" s="281"/>
      <c r="P19" s="281"/>
      <c r="Q19" s="281"/>
      <c r="R19" s="281"/>
      <c r="S19" s="281"/>
      <c r="T19" s="282"/>
      <c r="U19" s="56" t="s">
        <v>118</v>
      </c>
    </row>
    <row r="20" spans="1:21" ht="12.75">
      <c r="A20" s="272" t="s">
        <v>119</v>
      </c>
      <c r="B20" s="273"/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75" t="s">
        <v>7</v>
      </c>
      <c r="N20" s="277"/>
      <c r="O20" s="278"/>
      <c r="P20" s="278"/>
      <c r="Q20" s="278"/>
      <c r="R20" s="278"/>
      <c r="S20" s="278"/>
      <c r="T20" s="279"/>
      <c r="U20" s="56" t="s">
        <v>120</v>
      </c>
    </row>
    <row r="21" spans="1:21" ht="36" customHeight="1">
      <c r="A21" s="225" t="s">
        <v>235</v>
      </c>
      <c r="B21" s="226"/>
      <c r="C21" s="284"/>
      <c r="D21" s="285"/>
      <c r="E21" s="285"/>
      <c r="F21" s="285"/>
      <c r="G21" s="285"/>
      <c r="H21" s="285"/>
      <c r="I21" s="285"/>
      <c r="J21" s="285"/>
      <c r="K21" s="285"/>
      <c r="L21" s="286"/>
      <c r="M21" s="276"/>
      <c r="N21" s="280"/>
      <c r="O21" s="281"/>
      <c r="P21" s="281"/>
      <c r="Q21" s="281"/>
      <c r="R21" s="281"/>
      <c r="S21" s="281"/>
      <c r="T21" s="282"/>
      <c r="U21" s="56" t="s">
        <v>121</v>
      </c>
    </row>
    <row r="22" spans="1:21" ht="35.25">
      <c r="A22" s="227" t="s">
        <v>16</v>
      </c>
      <c r="B22" s="228"/>
      <c r="C22" s="264" t="s">
        <v>10</v>
      </c>
      <c r="D22" s="70" t="s">
        <v>35</v>
      </c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7"/>
      <c r="S22" s="267"/>
      <c r="T22" s="268"/>
      <c r="U22" s="56" t="s">
        <v>122</v>
      </c>
    </row>
    <row r="23" spans="1:21" ht="35.25">
      <c r="A23" s="229"/>
      <c r="B23" s="230"/>
      <c r="C23" s="265"/>
      <c r="D23" s="71" t="s">
        <v>36</v>
      </c>
      <c r="E23" s="269"/>
      <c r="F23" s="269"/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70"/>
      <c r="S23" s="270"/>
      <c r="T23" s="271"/>
      <c r="U23" s="56" t="s">
        <v>123</v>
      </c>
    </row>
    <row r="24" spans="1:21" ht="35.25">
      <c r="A24" s="229"/>
      <c r="B24" s="230"/>
      <c r="C24" s="264" t="s">
        <v>11</v>
      </c>
      <c r="D24" s="70" t="s">
        <v>35</v>
      </c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  <c r="P24" s="266"/>
      <c r="Q24" s="266"/>
      <c r="R24" s="267"/>
      <c r="S24" s="267"/>
      <c r="T24" s="268"/>
      <c r="U24" s="56" t="s">
        <v>122</v>
      </c>
    </row>
    <row r="25" spans="1:21" ht="35.25">
      <c r="A25" s="229"/>
      <c r="B25" s="230"/>
      <c r="C25" s="265"/>
      <c r="D25" s="71" t="s">
        <v>36</v>
      </c>
      <c r="E25" s="269"/>
      <c r="F25" s="269"/>
      <c r="G25" s="269"/>
      <c r="H25" s="269"/>
      <c r="I25" s="269"/>
      <c r="J25" s="269"/>
      <c r="K25" s="269"/>
      <c r="L25" s="269"/>
      <c r="M25" s="269"/>
      <c r="N25" s="269"/>
      <c r="O25" s="269"/>
      <c r="P25" s="269"/>
      <c r="Q25" s="269"/>
      <c r="R25" s="270"/>
      <c r="S25" s="270"/>
      <c r="T25" s="271"/>
      <c r="U25" s="56" t="s">
        <v>123</v>
      </c>
    </row>
    <row r="26" spans="1:21" ht="35.25">
      <c r="A26" s="229"/>
      <c r="B26" s="230"/>
      <c r="C26" s="264" t="s">
        <v>12</v>
      </c>
      <c r="D26" s="70" t="s">
        <v>35</v>
      </c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6"/>
      <c r="P26" s="266"/>
      <c r="Q26" s="266"/>
      <c r="R26" s="267"/>
      <c r="S26" s="267"/>
      <c r="T26" s="268"/>
      <c r="U26" s="56" t="s">
        <v>122</v>
      </c>
    </row>
    <row r="27" spans="1:21" ht="35.25">
      <c r="A27" s="229"/>
      <c r="B27" s="230"/>
      <c r="C27" s="265"/>
      <c r="D27" s="71" t="s">
        <v>36</v>
      </c>
      <c r="E27" s="269"/>
      <c r="F27" s="269"/>
      <c r="G27" s="269"/>
      <c r="H27" s="269"/>
      <c r="I27" s="269"/>
      <c r="J27" s="269"/>
      <c r="K27" s="269"/>
      <c r="L27" s="269"/>
      <c r="M27" s="269"/>
      <c r="N27" s="269"/>
      <c r="O27" s="269"/>
      <c r="P27" s="269"/>
      <c r="Q27" s="269"/>
      <c r="R27" s="270"/>
      <c r="S27" s="270"/>
      <c r="T27" s="271"/>
      <c r="U27" s="56" t="s">
        <v>123</v>
      </c>
    </row>
    <row r="28" spans="1:21" ht="12">
      <c r="A28" s="229"/>
      <c r="B28" s="230"/>
      <c r="C28" s="291" t="s">
        <v>13</v>
      </c>
      <c r="D28" s="292"/>
      <c r="E28" s="288" t="s">
        <v>23</v>
      </c>
      <c r="F28" s="289"/>
      <c r="G28" s="274"/>
      <c r="H28" s="274"/>
      <c r="I28" s="274"/>
      <c r="J28" s="274"/>
      <c r="K28" s="274"/>
      <c r="L28" s="274"/>
      <c r="M28" s="274"/>
      <c r="N28" s="274"/>
      <c r="O28" s="73" t="s">
        <v>14</v>
      </c>
      <c r="P28" s="172"/>
      <c r="Q28" s="289" t="s">
        <v>15</v>
      </c>
      <c r="R28" s="289"/>
      <c r="S28" s="72"/>
      <c r="T28" s="74"/>
      <c r="U28" s="56" t="s">
        <v>124</v>
      </c>
    </row>
    <row r="29" spans="1:21" ht="12.75" thickBot="1">
      <c r="A29" s="231"/>
      <c r="B29" s="232"/>
      <c r="C29" s="294" t="s">
        <v>30</v>
      </c>
      <c r="D29" s="295"/>
      <c r="E29" s="262" t="s">
        <v>31</v>
      </c>
      <c r="F29" s="263"/>
      <c r="G29" s="260" t="s">
        <v>33</v>
      </c>
      <c r="H29" s="260"/>
      <c r="I29" s="260"/>
      <c r="J29" s="260" t="s">
        <v>34</v>
      </c>
      <c r="K29" s="260"/>
      <c r="L29" s="287"/>
      <c r="M29" s="296" t="s">
        <v>32</v>
      </c>
      <c r="N29" s="263"/>
      <c r="O29" s="260" t="s">
        <v>33</v>
      </c>
      <c r="P29" s="260"/>
      <c r="Q29" s="260"/>
      <c r="R29" s="260" t="s">
        <v>34</v>
      </c>
      <c r="S29" s="260"/>
      <c r="T29" s="261"/>
      <c r="U29" s="56" t="s">
        <v>125</v>
      </c>
    </row>
    <row r="30" spans="1:20" s="57" customFormat="1" ht="9">
      <c r="A30" s="297"/>
      <c r="B30" s="297"/>
      <c r="C30" s="297"/>
      <c r="D30" s="297"/>
      <c r="E30" s="297"/>
      <c r="F30" s="297"/>
      <c r="G30" s="297"/>
      <c r="H30" s="297"/>
      <c r="I30" s="297"/>
      <c r="J30" s="297"/>
      <c r="K30" s="297"/>
      <c r="L30" s="297"/>
      <c r="M30" s="297"/>
      <c r="N30" s="297"/>
      <c r="O30" s="297"/>
      <c r="P30" s="297"/>
      <c r="Q30" s="297"/>
      <c r="R30" s="297"/>
      <c r="S30" s="297"/>
      <c r="T30" s="297"/>
    </row>
    <row r="31" spans="1:20" ht="12.75">
      <c r="A31" s="293" t="s">
        <v>86</v>
      </c>
      <c r="B31" s="293"/>
      <c r="C31" s="293"/>
      <c r="D31" s="293"/>
      <c r="E31" s="293"/>
      <c r="F31" s="293"/>
      <c r="G31" s="293"/>
      <c r="H31" s="293"/>
      <c r="I31" s="293"/>
      <c r="J31" s="293"/>
      <c r="K31" s="293"/>
      <c r="L31" s="293"/>
      <c r="M31" s="293"/>
      <c r="N31" s="293"/>
      <c r="O31" s="293"/>
      <c r="P31" s="293"/>
      <c r="Q31" s="293"/>
      <c r="R31" s="293"/>
      <c r="S31" s="293"/>
      <c r="T31" s="293"/>
    </row>
    <row r="32" spans="1:20" ht="12.75">
      <c r="A32" s="293" t="s">
        <v>87</v>
      </c>
      <c r="B32" s="293"/>
      <c r="C32" s="293"/>
      <c r="D32" s="293"/>
      <c r="E32" s="293"/>
      <c r="F32" s="293"/>
      <c r="G32" s="293"/>
      <c r="H32" s="293"/>
      <c r="I32" s="293"/>
      <c r="J32" s="293"/>
      <c r="K32" s="293"/>
      <c r="L32" s="293"/>
      <c r="M32" s="293"/>
      <c r="N32" s="293"/>
      <c r="O32" s="293"/>
      <c r="P32" s="293"/>
      <c r="Q32" s="293"/>
      <c r="R32" s="293"/>
      <c r="S32" s="293"/>
      <c r="T32" s="293"/>
    </row>
    <row r="33" spans="1:20" ht="24" customHeight="1">
      <c r="A33" s="569" t="s">
        <v>320</v>
      </c>
      <c r="B33" s="569"/>
      <c r="C33" s="569"/>
      <c r="D33" s="569"/>
      <c r="E33" s="569"/>
      <c r="F33" s="569"/>
      <c r="G33" s="569"/>
      <c r="H33" s="569"/>
      <c r="I33" s="569"/>
      <c r="J33" s="569"/>
      <c r="K33" s="569"/>
      <c r="L33" s="569"/>
      <c r="M33" s="569"/>
      <c r="N33" s="569"/>
      <c r="O33" s="569"/>
      <c r="P33" s="569"/>
      <c r="Q33" s="569"/>
      <c r="R33" s="569"/>
      <c r="S33" s="569"/>
      <c r="T33" s="569"/>
    </row>
    <row r="34" spans="1:20" ht="12.75">
      <c r="A34" s="25" t="s">
        <v>279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ht="12.75">
      <c r="A35" s="25" t="s">
        <v>290</v>
      </c>
    </row>
    <row r="36" ht="12.75">
      <c r="A36" s="25" t="s">
        <v>296</v>
      </c>
    </row>
    <row r="53" ht="12">
      <c r="U53" s="33" t="s">
        <v>40</v>
      </c>
    </row>
    <row r="54" ht="12">
      <c r="U54" s="33" t="s">
        <v>41</v>
      </c>
    </row>
    <row r="55" ht="12">
      <c r="U55" s="33" t="s">
        <v>42</v>
      </c>
    </row>
    <row r="56" ht="12">
      <c r="U56" s="33" t="s">
        <v>43</v>
      </c>
    </row>
    <row r="57" ht="12">
      <c r="U57" s="33" t="s">
        <v>44</v>
      </c>
    </row>
    <row r="58" ht="12">
      <c r="U58" s="33" t="s">
        <v>45</v>
      </c>
    </row>
    <row r="59" ht="12">
      <c r="U59" s="33" t="s">
        <v>46</v>
      </c>
    </row>
    <row r="60" ht="12">
      <c r="U60" s="33" t="s">
        <v>47</v>
      </c>
    </row>
    <row r="61" ht="12">
      <c r="U61" s="33" t="s">
        <v>48</v>
      </c>
    </row>
    <row r="62" ht="12">
      <c r="U62" s="33" t="s">
        <v>49</v>
      </c>
    </row>
    <row r="63" ht="12">
      <c r="U63" s="33" t="s">
        <v>50</v>
      </c>
    </row>
    <row r="64" ht="12">
      <c r="U64" s="33" t="s">
        <v>51</v>
      </c>
    </row>
    <row r="65" ht="12">
      <c r="U65" s="33" t="s">
        <v>52</v>
      </c>
    </row>
    <row r="66" ht="12">
      <c r="U66" s="33" t="s">
        <v>53</v>
      </c>
    </row>
    <row r="67" ht="12">
      <c r="U67" s="33" t="s">
        <v>54</v>
      </c>
    </row>
    <row r="68" ht="12">
      <c r="U68" s="33" t="s">
        <v>55</v>
      </c>
    </row>
    <row r="69" ht="12">
      <c r="U69" s="33" t="s">
        <v>56</v>
      </c>
    </row>
    <row r="70" ht="12">
      <c r="U70" s="33" t="s">
        <v>57</v>
      </c>
    </row>
    <row r="71" ht="12">
      <c r="U71" s="33" t="s">
        <v>58</v>
      </c>
    </row>
    <row r="72" ht="12">
      <c r="U72" s="33" t="s">
        <v>59</v>
      </c>
    </row>
    <row r="73" ht="12">
      <c r="U73" s="33" t="s">
        <v>60</v>
      </c>
    </row>
    <row r="74" ht="12">
      <c r="U74" s="33" t="s">
        <v>61</v>
      </c>
    </row>
    <row r="75" ht="12">
      <c r="U75" s="33" t="s">
        <v>62</v>
      </c>
    </row>
    <row r="76" ht="12">
      <c r="U76" s="33" t="s">
        <v>63</v>
      </c>
    </row>
    <row r="77" ht="12">
      <c r="U77" s="33" t="s">
        <v>64</v>
      </c>
    </row>
    <row r="78" ht="12">
      <c r="U78" s="33" t="s">
        <v>65</v>
      </c>
    </row>
    <row r="79" ht="12">
      <c r="U79" s="33" t="s">
        <v>66</v>
      </c>
    </row>
    <row r="84" ht="12">
      <c r="U84" s="33" t="s">
        <v>126</v>
      </c>
    </row>
    <row r="85" ht="12">
      <c r="U85" s="33" t="s">
        <v>127</v>
      </c>
    </row>
    <row r="87" ht="12">
      <c r="U87" s="33">
        <v>1</v>
      </c>
    </row>
    <row r="88" ht="12">
      <c r="U88" s="33">
        <v>2</v>
      </c>
    </row>
    <row r="89" ht="12">
      <c r="U89" s="33">
        <v>3</v>
      </c>
    </row>
    <row r="90" ht="12">
      <c r="U90" s="33">
        <v>4</v>
      </c>
    </row>
    <row r="91" ht="12">
      <c r="U91" s="33">
        <v>5</v>
      </c>
    </row>
    <row r="92" ht="12">
      <c r="U92" s="33">
        <v>6</v>
      </c>
    </row>
    <row r="93" ht="12">
      <c r="U93" s="33">
        <v>7</v>
      </c>
    </row>
    <row r="94" ht="12">
      <c r="U94" s="33">
        <v>8</v>
      </c>
    </row>
    <row r="95" ht="12">
      <c r="U95" s="33">
        <v>9</v>
      </c>
    </row>
    <row r="96" ht="12">
      <c r="U96" s="33">
        <v>10</v>
      </c>
    </row>
    <row r="97" ht="12">
      <c r="U97" s="33">
        <v>11</v>
      </c>
    </row>
    <row r="98" ht="12">
      <c r="U98" s="33">
        <v>12</v>
      </c>
    </row>
    <row r="99" ht="12">
      <c r="U99" s="33">
        <v>13</v>
      </c>
    </row>
    <row r="100" ht="12">
      <c r="U100" s="33">
        <v>14</v>
      </c>
    </row>
    <row r="101" ht="12">
      <c r="U101" s="33">
        <v>15</v>
      </c>
    </row>
    <row r="102" ht="12">
      <c r="U102" s="33">
        <v>16</v>
      </c>
    </row>
    <row r="103" ht="12">
      <c r="U103" s="33">
        <v>17</v>
      </c>
    </row>
    <row r="104" ht="12">
      <c r="U104" s="33">
        <v>18</v>
      </c>
    </row>
    <row r="105" ht="12">
      <c r="U105" s="33">
        <v>19</v>
      </c>
    </row>
    <row r="106" ht="12">
      <c r="U106" s="33">
        <v>20</v>
      </c>
    </row>
    <row r="107" ht="12">
      <c r="U107" s="33">
        <v>21</v>
      </c>
    </row>
    <row r="108" ht="12">
      <c r="U108" s="33">
        <v>22</v>
      </c>
    </row>
    <row r="109" ht="12">
      <c r="U109" s="33">
        <v>23</v>
      </c>
    </row>
    <row r="110" ht="12">
      <c r="U110" s="33">
        <v>24</v>
      </c>
    </row>
    <row r="111" ht="12">
      <c r="U111" s="33">
        <v>25</v>
      </c>
    </row>
    <row r="112" ht="12">
      <c r="U112" s="33">
        <v>26</v>
      </c>
    </row>
    <row r="113" ht="12">
      <c r="U113" s="33">
        <v>27</v>
      </c>
    </row>
    <row r="114" ht="12">
      <c r="U114" s="33">
        <v>28</v>
      </c>
    </row>
    <row r="115" ht="12">
      <c r="U115" s="33">
        <v>29</v>
      </c>
    </row>
    <row r="116" ht="12">
      <c r="U116" s="33">
        <v>30</v>
      </c>
    </row>
    <row r="117" ht="12">
      <c r="U117" s="33">
        <v>31</v>
      </c>
    </row>
  </sheetData>
  <sheetProtection formatCells="0"/>
  <mergeCells count="62">
    <mergeCell ref="A33:T33"/>
    <mergeCell ref="E27:T27"/>
    <mergeCell ref="C28:D28"/>
    <mergeCell ref="A32:T32"/>
    <mergeCell ref="C29:D29"/>
    <mergeCell ref="M29:N29"/>
    <mergeCell ref="A31:T31"/>
    <mergeCell ref="Q28:R28"/>
    <mergeCell ref="A30:T30"/>
    <mergeCell ref="O29:Q29"/>
    <mergeCell ref="E23:T23"/>
    <mergeCell ref="A20:B20"/>
    <mergeCell ref="A21:B21"/>
    <mergeCell ref="A22:B29"/>
    <mergeCell ref="M4:S4"/>
    <mergeCell ref="A9:T9"/>
    <mergeCell ref="C21:L21"/>
    <mergeCell ref="G29:I29"/>
    <mergeCell ref="J29:L29"/>
    <mergeCell ref="E28:F28"/>
    <mergeCell ref="A18:B18"/>
    <mergeCell ref="A19:B19"/>
    <mergeCell ref="G28:N28"/>
    <mergeCell ref="M20:M21"/>
    <mergeCell ref="N20:T21"/>
    <mergeCell ref="E22:T22"/>
    <mergeCell ref="C22:C23"/>
    <mergeCell ref="C26:C27"/>
    <mergeCell ref="M18:M19"/>
    <mergeCell ref="N18:T19"/>
    <mergeCell ref="R29:T29"/>
    <mergeCell ref="E29:F29"/>
    <mergeCell ref="C24:C25"/>
    <mergeCell ref="E24:T24"/>
    <mergeCell ref="E25:T25"/>
    <mergeCell ref="E26:T26"/>
    <mergeCell ref="A17:B17"/>
    <mergeCell ref="C11:T11"/>
    <mergeCell ref="C12:T12"/>
    <mergeCell ref="G13:I13"/>
    <mergeCell ref="M15:T15"/>
    <mergeCell ref="D15:K15"/>
    <mergeCell ref="G17:J17"/>
    <mergeCell ref="D13:F13"/>
    <mergeCell ref="J13:N13"/>
    <mergeCell ref="P13:T13"/>
    <mergeCell ref="A3:F3"/>
    <mergeCell ref="A11:B11"/>
    <mergeCell ref="A12:B12"/>
    <mergeCell ref="A13:B15"/>
    <mergeCell ref="D14:T14"/>
    <mergeCell ref="O5:S5"/>
    <mergeCell ref="H5:J5"/>
    <mergeCell ref="K5:L5"/>
    <mergeCell ref="M5:N5"/>
    <mergeCell ref="A7:T7"/>
    <mergeCell ref="O17:T17"/>
    <mergeCell ref="C20:L20"/>
    <mergeCell ref="C19:L19"/>
    <mergeCell ref="C17:E17"/>
    <mergeCell ref="K17:N17"/>
    <mergeCell ref="C18:L18"/>
  </mergeCells>
  <dataValidations count="6">
    <dataValidation allowBlank="1" showInputMessage="1" showErrorMessage="1" imeMode="off" sqref="E23:T23 M15:T15 E27:T27 D15:K15 E25:T25 D13:F13"/>
    <dataValidation allowBlank="1" showInputMessage="1" showErrorMessage="1" imeMode="on" sqref="C18:L21 E26:T26 C11:T12 J13 M5 D14:T14 G28:M28 E22:T22 E24:T24 O5 O13:P13"/>
    <dataValidation type="list" allowBlank="1" showInputMessage="1" showErrorMessage="1" promptTitle="演奏楽器選択リスト" prompt="演奏する楽器をリストより選んで下さい" imeMode="off" sqref="N18:T19">
      <formula1>$U$53:$U$79</formula1>
    </dataValidation>
    <dataValidation type="list" allowBlank="1" showInputMessage="1" showErrorMessage="1" promptTitle="伴奏楽器選択リスト" prompt="伴奏楽器の有無と楽器をリストより選んで下さい" imeMode="on" sqref="N20:T21">
      <formula1>$U$84:$U$86</formula1>
    </dataValidation>
    <dataValidation type="list" allowBlank="1" showInputMessage="1" showErrorMessage="1" sqref="Q2">
      <formula1>$U$87:$U$98</formula1>
    </dataValidation>
    <dataValidation type="list" allowBlank="1" showInputMessage="1" showErrorMessage="1" sqref="S2">
      <formula1>$U$87:$U$117</formula1>
    </dataValidation>
  </dataValidation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U116"/>
  <sheetViews>
    <sheetView showGridLines="0" showZeros="0" view="pageBreakPreview" zoomScaleSheetLayoutView="100" zoomScalePageLayoutView="0" workbookViewId="0" topLeftCell="A1">
      <pane ySplit="1" topLeftCell="A23" activePane="bottomLeft" state="frozen"/>
      <selection pane="topLeft" activeCell="A35" sqref="A35:T35"/>
      <selection pane="bottomLeft" activeCell="A34" sqref="A34:T34"/>
    </sheetView>
  </sheetViews>
  <sheetFormatPr defaultColWidth="9.140625" defaultRowHeight="12"/>
  <cols>
    <col min="1" max="14" width="4.8515625" style="1" customWidth="1"/>
    <col min="15" max="15" width="5.8515625" style="1" customWidth="1"/>
    <col min="16" max="20" width="4.8515625" style="1" customWidth="1"/>
    <col min="21" max="21" width="19.57421875" style="1" hidden="1" customWidth="1"/>
    <col min="22" max="16384" width="9.140625" style="1" customWidth="1"/>
  </cols>
  <sheetData>
    <row r="1" s="159" customFormat="1" ht="28.5">
      <c r="U1" s="52" t="s">
        <v>283</v>
      </c>
    </row>
    <row r="2" spans="1:21" s="45" customFormat="1" ht="15">
      <c r="A2" s="40"/>
      <c r="B2" s="40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 t="s">
        <v>249</v>
      </c>
      <c r="O2" s="133">
        <f>+'初期登録'!$J$2</f>
        <v>27</v>
      </c>
      <c r="P2" s="120" t="s">
        <v>251</v>
      </c>
      <c r="Q2" s="42"/>
      <c r="R2" s="43" t="s">
        <v>26</v>
      </c>
      <c r="S2" s="42"/>
      <c r="T2" s="43" t="s">
        <v>27</v>
      </c>
      <c r="U2" s="44" t="s">
        <v>104</v>
      </c>
    </row>
    <row r="3" spans="1:21" s="45" customFormat="1" ht="15">
      <c r="A3" s="328" t="s">
        <v>0</v>
      </c>
      <c r="B3" s="328"/>
      <c r="C3" s="328"/>
      <c r="D3" s="328"/>
      <c r="E3" s="328"/>
      <c r="F3" s="328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4" t="s">
        <v>105</v>
      </c>
    </row>
    <row r="4" spans="1:21" s="45" customFormat="1" ht="13.5">
      <c r="A4" s="329" t="str">
        <f>IF(H8=0,"支部長　様",+H8&amp;"地区会長　様")</f>
        <v>仙台青葉地区会長　様</v>
      </c>
      <c r="B4" s="329"/>
      <c r="C4" s="329"/>
      <c r="D4" s="329"/>
      <c r="E4" s="329"/>
      <c r="F4" s="329"/>
      <c r="G4" s="47"/>
      <c r="H4" s="47"/>
      <c r="I4" s="47"/>
      <c r="J4" s="47"/>
      <c r="K4" s="47"/>
      <c r="L4" s="47"/>
      <c r="M4" s="283" t="str">
        <f>+'初期登録'!$C$8</f>
        <v>仙台市立青葉小学校</v>
      </c>
      <c r="N4" s="283"/>
      <c r="O4" s="283"/>
      <c r="P4" s="283"/>
      <c r="Q4" s="283"/>
      <c r="R4" s="283"/>
      <c r="S4" s="283"/>
      <c r="T4" s="47"/>
      <c r="U4" s="44"/>
    </row>
    <row r="5" spans="8:21" s="9" customFormat="1" ht="25.5" customHeight="1">
      <c r="H5" s="236" t="s">
        <v>1</v>
      </c>
      <c r="I5" s="236"/>
      <c r="J5" s="236"/>
      <c r="K5" s="367" t="s">
        <v>2</v>
      </c>
      <c r="L5" s="367"/>
      <c r="M5" s="238" t="str">
        <f>+'初期登録'!M6</f>
        <v>校長</v>
      </c>
      <c r="N5" s="238"/>
      <c r="O5" s="235" t="str">
        <f>+'初期登録'!O6</f>
        <v>○○　○○</v>
      </c>
      <c r="P5" s="235"/>
      <c r="Q5" s="235"/>
      <c r="R5" s="235"/>
      <c r="S5" s="235"/>
      <c r="T5" s="10" t="s">
        <v>3</v>
      </c>
      <c r="U5" s="13" t="s">
        <v>39</v>
      </c>
    </row>
    <row r="6" spans="9:21" s="5" customFormat="1" ht="10.5">
      <c r="I6" s="11"/>
      <c r="J6" s="11"/>
      <c r="K6" s="11"/>
      <c r="L6" s="12"/>
      <c r="M6" s="12"/>
      <c r="N6" s="12"/>
      <c r="T6" s="8"/>
      <c r="U6" s="4" t="s">
        <v>22</v>
      </c>
    </row>
    <row r="7" spans="1:21" ht="24">
      <c r="A7" s="322" t="str">
        <f>"全日本吹奏楽コンクール第"&amp;O2+31&amp;"回宮城県大会　兼"</f>
        <v>全日本吹奏楽コンクール第58回宮城県大会　兼</v>
      </c>
      <c r="B7" s="322"/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322"/>
      <c r="S7" s="322"/>
      <c r="T7" s="322"/>
      <c r="U7" s="13" t="s">
        <v>37</v>
      </c>
    </row>
    <row r="8" spans="1:21" ht="21">
      <c r="A8" s="9"/>
      <c r="B8" s="9"/>
      <c r="C8" s="17"/>
      <c r="D8" s="17"/>
      <c r="E8" s="17"/>
      <c r="F8" s="17"/>
      <c r="G8" s="18" t="s">
        <v>67</v>
      </c>
      <c r="H8" s="366" t="str">
        <f>+'初期登録'!C6</f>
        <v>仙台青葉</v>
      </c>
      <c r="I8" s="366"/>
      <c r="J8" s="366"/>
      <c r="K8" s="366"/>
      <c r="L8" s="19" t="s">
        <v>68</v>
      </c>
      <c r="M8" s="17"/>
      <c r="N8" s="17"/>
      <c r="O8" s="17"/>
      <c r="P8" s="17"/>
      <c r="Q8" s="17"/>
      <c r="R8" s="17"/>
      <c r="S8" s="17"/>
      <c r="T8" s="17"/>
      <c r="U8" s="13"/>
    </row>
    <row r="9" spans="1:21" ht="24">
      <c r="A9" s="323" t="s">
        <v>69</v>
      </c>
      <c r="B9" s="323"/>
      <c r="C9" s="324"/>
      <c r="D9" s="324"/>
      <c r="E9" s="324"/>
      <c r="F9" s="324"/>
      <c r="G9" s="324"/>
      <c r="H9" s="324"/>
      <c r="I9" s="324"/>
      <c r="J9" s="324"/>
      <c r="K9" s="324"/>
      <c r="L9" s="324"/>
      <c r="M9" s="324"/>
      <c r="N9" s="324"/>
      <c r="O9" s="324"/>
      <c r="P9" s="324"/>
      <c r="Q9" s="324"/>
      <c r="R9" s="324"/>
      <c r="S9" s="324"/>
      <c r="T9" s="324"/>
      <c r="U9" s="13" t="s">
        <v>37</v>
      </c>
    </row>
    <row r="10" spans="3:21" s="5" customFormat="1" ht="11.25" thickBot="1"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4" t="s">
        <v>22</v>
      </c>
    </row>
    <row r="11" spans="1:21" ht="24">
      <c r="A11" s="311" t="s">
        <v>239</v>
      </c>
      <c r="B11" s="312"/>
      <c r="C11" s="325" t="str">
        <f>+'初期登録'!C7</f>
        <v>センダイシリツアオバショウガッコウ</v>
      </c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7"/>
      <c r="U11" s="13" t="s">
        <v>37</v>
      </c>
    </row>
    <row r="12" spans="1:21" ht="35.25">
      <c r="A12" s="303" t="s">
        <v>238</v>
      </c>
      <c r="B12" s="304"/>
      <c r="C12" s="246" t="str">
        <f>+'初期登録'!C8</f>
        <v>仙台市立青葉小学校</v>
      </c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7"/>
      <c r="R12" s="248"/>
      <c r="S12" s="248"/>
      <c r="T12" s="249"/>
      <c r="U12" s="13" t="s">
        <v>38</v>
      </c>
    </row>
    <row r="13" spans="1:21" ht="31.5">
      <c r="A13" s="313" t="s">
        <v>237</v>
      </c>
      <c r="B13" s="314"/>
      <c r="C13" s="63" t="s">
        <v>18</v>
      </c>
      <c r="D13" s="255" t="str">
        <f>+'初期登録'!D9</f>
        <v>980-XXXX</v>
      </c>
      <c r="E13" s="255"/>
      <c r="F13" s="255"/>
      <c r="G13" s="250" t="s">
        <v>9</v>
      </c>
      <c r="H13" s="251"/>
      <c r="I13" s="251"/>
      <c r="J13" s="255" t="str">
        <f>+'初期登録'!J9</f>
        <v>仙台　太郎</v>
      </c>
      <c r="K13" s="256"/>
      <c r="L13" s="256"/>
      <c r="M13" s="256"/>
      <c r="N13" s="256"/>
      <c r="O13" s="168" t="s">
        <v>289</v>
      </c>
      <c r="P13" s="257" t="str">
        <f>+'初期登録'!Q9</f>
        <v>090-XXXX-XXXX</v>
      </c>
      <c r="Q13" s="258"/>
      <c r="R13" s="258"/>
      <c r="S13" s="258"/>
      <c r="T13" s="259"/>
      <c r="U13" s="13" t="s">
        <v>37</v>
      </c>
    </row>
    <row r="14" spans="1:21" ht="35.25">
      <c r="A14" s="315"/>
      <c r="B14" s="316"/>
      <c r="C14" s="64" t="s">
        <v>8</v>
      </c>
      <c r="D14" s="233" t="str">
        <f>+'初期登録'!D10</f>
        <v>宮城県仙台市青葉区青葉○丁目○番○号</v>
      </c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4"/>
      <c r="U14" s="13" t="s">
        <v>38</v>
      </c>
    </row>
    <row r="15" spans="1:21" ht="24.75" thickBot="1">
      <c r="A15" s="317"/>
      <c r="B15" s="318"/>
      <c r="C15" s="65" t="s">
        <v>19</v>
      </c>
      <c r="D15" s="252" t="str">
        <f>+'初期登録'!D11</f>
        <v>022-379-6001</v>
      </c>
      <c r="E15" s="252"/>
      <c r="F15" s="252"/>
      <c r="G15" s="252"/>
      <c r="H15" s="252"/>
      <c r="I15" s="252"/>
      <c r="J15" s="252"/>
      <c r="K15" s="254"/>
      <c r="L15" s="66" t="s">
        <v>20</v>
      </c>
      <c r="M15" s="252" t="str">
        <f>+'初期登録'!M11</f>
        <v>022-379-6003</v>
      </c>
      <c r="N15" s="252"/>
      <c r="O15" s="252"/>
      <c r="P15" s="252"/>
      <c r="Q15" s="252"/>
      <c r="R15" s="252"/>
      <c r="S15" s="252"/>
      <c r="T15" s="253"/>
      <c r="U15" s="13" t="s">
        <v>37</v>
      </c>
    </row>
    <row r="16" spans="1:21" s="5" customFormat="1" ht="9.75" thickBot="1">
      <c r="A16" s="10"/>
      <c r="B16" s="10"/>
      <c r="C16" s="27"/>
      <c r="D16" s="3"/>
      <c r="E16" s="3"/>
      <c r="F16" s="3"/>
      <c r="G16" s="3"/>
      <c r="H16" s="3"/>
      <c r="I16" s="3"/>
      <c r="J16" s="3"/>
      <c r="K16" s="3"/>
      <c r="L16" s="27"/>
      <c r="M16" s="3"/>
      <c r="N16" s="3"/>
      <c r="O16" s="3"/>
      <c r="P16" s="3"/>
      <c r="Q16" s="3"/>
      <c r="R16" s="3"/>
      <c r="S16" s="3"/>
      <c r="T16" s="3"/>
      <c r="U16" s="4"/>
    </row>
    <row r="17" spans="1:21" ht="24" customHeight="1">
      <c r="A17" s="305" t="s">
        <v>28</v>
      </c>
      <c r="B17" s="306"/>
      <c r="C17" s="299" t="s">
        <v>258</v>
      </c>
      <c r="D17" s="300"/>
      <c r="E17" s="301" t="s">
        <v>316</v>
      </c>
      <c r="F17" s="301"/>
      <c r="G17" s="298" t="s">
        <v>317</v>
      </c>
      <c r="H17" s="298"/>
      <c r="I17" s="298"/>
      <c r="J17" s="301" t="s">
        <v>25</v>
      </c>
      <c r="K17" s="301"/>
      <c r="L17" s="298" t="s">
        <v>274</v>
      </c>
      <c r="M17" s="298"/>
      <c r="N17" s="298"/>
      <c r="O17" s="302" t="s">
        <v>318</v>
      </c>
      <c r="P17" s="302"/>
      <c r="Q17" s="302" t="s">
        <v>299</v>
      </c>
      <c r="R17" s="302"/>
      <c r="S17" s="302"/>
      <c r="T17" s="176"/>
      <c r="U17" s="13" t="s">
        <v>37</v>
      </c>
    </row>
    <row r="18" spans="1:21" ht="12.75">
      <c r="A18" s="307" t="s">
        <v>241</v>
      </c>
      <c r="B18" s="308"/>
      <c r="C18" s="124"/>
      <c r="D18" s="28" t="s">
        <v>71</v>
      </c>
      <c r="E18" s="154"/>
      <c r="F18" s="28" t="s">
        <v>72</v>
      </c>
      <c r="G18" s="154"/>
      <c r="H18" s="28" t="s">
        <v>73</v>
      </c>
      <c r="I18" s="154"/>
      <c r="J18" s="28" t="s">
        <v>74</v>
      </c>
      <c r="K18" s="154"/>
      <c r="L18" s="28" t="s">
        <v>75</v>
      </c>
      <c r="M18" s="155"/>
      <c r="N18" s="364" t="s">
        <v>77</v>
      </c>
      <c r="O18" s="365"/>
      <c r="P18" s="365"/>
      <c r="Q18" s="319"/>
      <c r="R18" s="319"/>
      <c r="S18" s="320" t="s">
        <v>76</v>
      </c>
      <c r="T18" s="321"/>
      <c r="U18" s="13" t="s">
        <v>37</v>
      </c>
    </row>
    <row r="19" spans="1:21" ht="24" customHeight="1">
      <c r="A19" s="309" t="s">
        <v>240</v>
      </c>
      <c r="B19" s="310"/>
      <c r="C19" s="360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361"/>
      <c r="U19" s="13" t="s">
        <v>37</v>
      </c>
    </row>
    <row r="20" spans="1:21" ht="36" customHeight="1">
      <c r="A20" s="303" t="s">
        <v>242</v>
      </c>
      <c r="B20" s="304"/>
      <c r="C20" s="362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363"/>
      <c r="U20" s="13" t="s">
        <v>38</v>
      </c>
    </row>
    <row r="21" spans="1:21" ht="35.25">
      <c r="A21" s="313" t="s">
        <v>243</v>
      </c>
      <c r="B21" s="314"/>
      <c r="C21" s="338" t="s">
        <v>10</v>
      </c>
      <c r="D21" s="29" t="s">
        <v>35</v>
      </c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1"/>
      <c r="S21" s="341"/>
      <c r="T21" s="342"/>
      <c r="U21" s="13" t="s">
        <v>38</v>
      </c>
    </row>
    <row r="22" spans="1:21" ht="35.25">
      <c r="A22" s="315"/>
      <c r="B22" s="316"/>
      <c r="C22" s="339"/>
      <c r="D22" s="30" t="s">
        <v>36</v>
      </c>
      <c r="E22" s="285"/>
      <c r="F22" s="285"/>
      <c r="G22" s="285"/>
      <c r="H22" s="285"/>
      <c r="I22" s="285"/>
      <c r="J22" s="285"/>
      <c r="K22" s="285"/>
      <c r="L22" s="285"/>
      <c r="M22" s="285"/>
      <c r="N22" s="285"/>
      <c r="O22" s="285"/>
      <c r="P22" s="285"/>
      <c r="Q22" s="285"/>
      <c r="R22" s="286"/>
      <c r="S22" s="286"/>
      <c r="T22" s="359"/>
      <c r="U22" s="13" t="s">
        <v>38</v>
      </c>
    </row>
    <row r="23" spans="1:21" ht="35.25">
      <c r="A23" s="315"/>
      <c r="B23" s="316"/>
      <c r="C23" s="338" t="s">
        <v>11</v>
      </c>
      <c r="D23" s="29" t="s">
        <v>35</v>
      </c>
      <c r="E23" s="340"/>
      <c r="F23" s="340"/>
      <c r="G23" s="340"/>
      <c r="H23" s="340"/>
      <c r="I23" s="340"/>
      <c r="J23" s="340"/>
      <c r="K23" s="340"/>
      <c r="L23" s="340"/>
      <c r="M23" s="340"/>
      <c r="N23" s="340"/>
      <c r="O23" s="340"/>
      <c r="P23" s="340"/>
      <c r="Q23" s="340"/>
      <c r="R23" s="341"/>
      <c r="S23" s="341"/>
      <c r="T23" s="342"/>
      <c r="U23" s="13" t="s">
        <v>38</v>
      </c>
    </row>
    <row r="24" spans="1:21" ht="35.25">
      <c r="A24" s="315"/>
      <c r="B24" s="316"/>
      <c r="C24" s="339"/>
      <c r="D24" s="30" t="s">
        <v>36</v>
      </c>
      <c r="E24" s="285"/>
      <c r="F24" s="285"/>
      <c r="G24" s="285"/>
      <c r="H24" s="285"/>
      <c r="I24" s="285"/>
      <c r="J24" s="285"/>
      <c r="K24" s="285"/>
      <c r="L24" s="285"/>
      <c r="M24" s="285"/>
      <c r="N24" s="285"/>
      <c r="O24" s="285"/>
      <c r="P24" s="285"/>
      <c r="Q24" s="285"/>
      <c r="R24" s="286"/>
      <c r="S24" s="286"/>
      <c r="T24" s="359"/>
      <c r="U24" s="13" t="s">
        <v>38</v>
      </c>
    </row>
    <row r="25" spans="1:21" ht="35.25">
      <c r="A25" s="315"/>
      <c r="B25" s="316"/>
      <c r="C25" s="338" t="s">
        <v>12</v>
      </c>
      <c r="D25" s="29" t="s">
        <v>35</v>
      </c>
      <c r="E25" s="340"/>
      <c r="F25" s="340"/>
      <c r="G25" s="340"/>
      <c r="H25" s="340"/>
      <c r="I25" s="340"/>
      <c r="J25" s="340"/>
      <c r="K25" s="340"/>
      <c r="L25" s="340"/>
      <c r="M25" s="340"/>
      <c r="N25" s="340"/>
      <c r="O25" s="340"/>
      <c r="P25" s="340"/>
      <c r="Q25" s="340"/>
      <c r="R25" s="341"/>
      <c r="S25" s="341"/>
      <c r="T25" s="342"/>
      <c r="U25" s="13" t="s">
        <v>38</v>
      </c>
    </row>
    <row r="26" spans="1:21" ht="35.25">
      <c r="A26" s="315"/>
      <c r="B26" s="316"/>
      <c r="C26" s="339"/>
      <c r="D26" s="30" t="s">
        <v>36</v>
      </c>
      <c r="E26" s="285"/>
      <c r="F26" s="285"/>
      <c r="G26" s="285"/>
      <c r="H26" s="285"/>
      <c r="I26" s="285"/>
      <c r="J26" s="285"/>
      <c r="K26" s="285"/>
      <c r="L26" s="285"/>
      <c r="M26" s="285"/>
      <c r="N26" s="285"/>
      <c r="O26" s="285"/>
      <c r="P26" s="285"/>
      <c r="Q26" s="285"/>
      <c r="R26" s="286"/>
      <c r="S26" s="286"/>
      <c r="T26" s="359"/>
      <c r="U26" s="13" t="s">
        <v>38</v>
      </c>
    </row>
    <row r="27" spans="1:21" ht="14.25">
      <c r="A27" s="315"/>
      <c r="B27" s="316"/>
      <c r="C27" s="336" t="s">
        <v>84</v>
      </c>
      <c r="D27" s="337"/>
      <c r="E27" s="351"/>
      <c r="F27" s="352"/>
      <c r="G27" s="6" t="s">
        <v>82</v>
      </c>
      <c r="H27" s="352"/>
      <c r="I27" s="352"/>
      <c r="J27" s="6" t="s">
        <v>83</v>
      </c>
      <c r="K27" s="6"/>
      <c r="L27" s="349" t="s">
        <v>79</v>
      </c>
      <c r="M27" s="350"/>
      <c r="N27" s="350"/>
      <c r="O27" s="6"/>
      <c r="P27" s="6"/>
      <c r="Q27" s="6" t="s">
        <v>80</v>
      </c>
      <c r="R27" s="6"/>
      <c r="S27" s="6" t="s">
        <v>81</v>
      </c>
      <c r="T27" s="20"/>
      <c r="U27" s="13" t="s">
        <v>37</v>
      </c>
    </row>
    <row r="28" spans="1:21" ht="12">
      <c r="A28" s="315"/>
      <c r="B28" s="316"/>
      <c r="C28" s="336" t="s">
        <v>13</v>
      </c>
      <c r="D28" s="337"/>
      <c r="E28" s="354" t="s">
        <v>23</v>
      </c>
      <c r="F28" s="355"/>
      <c r="G28" s="357" t="s">
        <v>321</v>
      </c>
      <c r="H28" s="358"/>
      <c r="I28" s="178"/>
      <c r="J28" s="178"/>
      <c r="K28" s="178"/>
      <c r="L28" s="178"/>
      <c r="M28" s="178"/>
      <c r="N28" s="178"/>
      <c r="O28" s="6" t="s">
        <v>14</v>
      </c>
      <c r="P28" s="169"/>
      <c r="Q28" s="355" t="s">
        <v>15</v>
      </c>
      <c r="R28" s="355"/>
      <c r="S28" s="7"/>
      <c r="T28" s="20"/>
      <c r="U28" s="13" t="s">
        <v>37</v>
      </c>
    </row>
    <row r="29" spans="1:21" ht="12.75" thickBot="1">
      <c r="A29" s="317"/>
      <c r="B29" s="318"/>
      <c r="C29" s="330" t="s">
        <v>30</v>
      </c>
      <c r="D29" s="331"/>
      <c r="E29" s="332" t="s">
        <v>31</v>
      </c>
      <c r="F29" s="333"/>
      <c r="G29" s="334" t="s">
        <v>33</v>
      </c>
      <c r="H29" s="334"/>
      <c r="I29" s="334"/>
      <c r="J29" s="334" t="s">
        <v>34</v>
      </c>
      <c r="K29" s="334"/>
      <c r="L29" s="335"/>
      <c r="M29" s="353" t="s">
        <v>32</v>
      </c>
      <c r="N29" s="333"/>
      <c r="O29" s="334" t="s">
        <v>33</v>
      </c>
      <c r="P29" s="334"/>
      <c r="Q29" s="334"/>
      <c r="R29" s="334" t="s">
        <v>34</v>
      </c>
      <c r="S29" s="334"/>
      <c r="T29" s="356"/>
      <c r="U29" s="13" t="s">
        <v>37</v>
      </c>
    </row>
    <row r="30" spans="1:21" ht="24.75" thickBot="1">
      <c r="A30" s="344" t="s">
        <v>90</v>
      </c>
      <c r="B30" s="345"/>
      <c r="C30" s="345"/>
      <c r="D30" s="346"/>
      <c r="E30" s="347"/>
      <c r="F30" s="348"/>
      <c r="G30" s="348"/>
      <c r="H30" s="348"/>
      <c r="I30" s="348"/>
      <c r="J30" s="348"/>
      <c r="K30" s="348"/>
      <c r="L30" s="22" t="s">
        <v>85</v>
      </c>
      <c r="M30" s="31"/>
      <c r="N30" s="31"/>
      <c r="O30" s="31"/>
      <c r="P30" s="31"/>
      <c r="Q30" s="31"/>
      <c r="R30" s="31"/>
      <c r="S30" s="31"/>
      <c r="T30" s="32"/>
      <c r="U30" s="13" t="s">
        <v>37</v>
      </c>
    </row>
    <row r="31" spans="1:20" s="5" customFormat="1" ht="9">
      <c r="A31" s="343"/>
      <c r="B31" s="343"/>
      <c r="C31" s="343"/>
      <c r="D31" s="343"/>
      <c r="E31" s="343"/>
      <c r="F31" s="343"/>
      <c r="G31" s="343"/>
      <c r="H31" s="343"/>
      <c r="I31" s="343"/>
      <c r="J31" s="343"/>
      <c r="K31" s="343"/>
      <c r="L31" s="343"/>
      <c r="M31" s="343"/>
      <c r="N31" s="343"/>
      <c r="O31" s="343"/>
      <c r="P31" s="343"/>
      <c r="Q31" s="343"/>
      <c r="R31" s="343"/>
      <c r="S31" s="343"/>
      <c r="T31" s="343"/>
    </row>
    <row r="32" spans="1:20" ht="12.75">
      <c r="A32" s="293" t="s">
        <v>86</v>
      </c>
      <c r="B32" s="293"/>
      <c r="C32" s="293"/>
      <c r="D32" s="293"/>
      <c r="E32" s="293"/>
      <c r="F32" s="293"/>
      <c r="G32" s="293"/>
      <c r="H32" s="293"/>
      <c r="I32" s="293"/>
      <c r="J32" s="293"/>
      <c r="K32" s="293"/>
      <c r="L32" s="293"/>
      <c r="M32" s="293"/>
      <c r="N32" s="293"/>
      <c r="O32" s="293"/>
      <c r="P32" s="293"/>
      <c r="Q32" s="293"/>
      <c r="R32" s="293"/>
      <c r="S32" s="293"/>
      <c r="T32" s="293"/>
    </row>
    <row r="33" spans="1:20" ht="12.75">
      <c r="A33" s="293" t="s">
        <v>87</v>
      </c>
      <c r="B33" s="293"/>
      <c r="C33" s="293"/>
      <c r="D33" s="293"/>
      <c r="E33" s="293"/>
      <c r="F33" s="293"/>
      <c r="G33" s="293"/>
      <c r="H33" s="293"/>
      <c r="I33" s="293"/>
      <c r="J33" s="293"/>
      <c r="K33" s="293"/>
      <c r="L33" s="293"/>
      <c r="M33" s="293"/>
      <c r="N33" s="293"/>
      <c r="O33" s="293"/>
      <c r="P33" s="293"/>
      <c r="Q33" s="293"/>
      <c r="R33" s="293"/>
      <c r="S33" s="293"/>
      <c r="T33" s="293"/>
    </row>
    <row r="34" spans="1:20" ht="26.25" customHeight="1">
      <c r="A34" s="569" t="s">
        <v>320</v>
      </c>
      <c r="B34" s="569"/>
      <c r="C34" s="569"/>
      <c r="D34" s="569"/>
      <c r="E34" s="569"/>
      <c r="F34" s="569"/>
      <c r="G34" s="569"/>
      <c r="H34" s="569"/>
      <c r="I34" s="569"/>
      <c r="J34" s="569"/>
      <c r="K34" s="569"/>
      <c r="L34" s="569"/>
      <c r="M34" s="569"/>
      <c r="N34" s="569"/>
      <c r="O34" s="569"/>
      <c r="P34" s="569"/>
      <c r="Q34" s="569"/>
      <c r="R34" s="569"/>
      <c r="S34" s="569"/>
      <c r="T34" s="569"/>
    </row>
    <row r="35" spans="1:20" ht="12.75">
      <c r="A35" s="25" t="s">
        <v>88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</row>
    <row r="36" ht="12.75">
      <c r="A36" s="25" t="s">
        <v>290</v>
      </c>
    </row>
    <row r="37" ht="12.75">
      <c r="A37" s="25" t="s">
        <v>291</v>
      </c>
    </row>
    <row r="38" ht="12.75">
      <c r="A38" s="25" t="s">
        <v>296</v>
      </c>
    </row>
    <row r="86" ht="12">
      <c r="U86" s="1">
        <v>1</v>
      </c>
    </row>
    <row r="87" ht="12">
      <c r="U87" s="1">
        <v>2</v>
      </c>
    </row>
    <row r="88" ht="12">
      <c r="U88" s="1">
        <v>3</v>
      </c>
    </row>
    <row r="89" ht="12">
      <c r="U89" s="1">
        <v>4</v>
      </c>
    </row>
    <row r="90" ht="12">
      <c r="U90" s="1">
        <v>5</v>
      </c>
    </row>
    <row r="91" ht="12">
      <c r="U91" s="1">
        <v>6</v>
      </c>
    </row>
    <row r="92" ht="12">
      <c r="U92" s="1">
        <v>7</v>
      </c>
    </row>
    <row r="93" ht="12">
      <c r="U93" s="1">
        <v>8</v>
      </c>
    </row>
    <row r="94" ht="12">
      <c r="U94" s="1">
        <v>9</v>
      </c>
    </row>
    <row r="95" ht="12">
      <c r="U95" s="1">
        <v>10</v>
      </c>
    </row>
    <row r="96" ht="12">
      <c r="U96" s="1">
        <v>11</v>
      </c>
    </row>
    <row r="97" ht="12">
      <c r="U97" s="1">
        <v>12</v>
      </c>
    </row>
    <row r="98" ht="12">
      <c r="U98" s="1">
        <v>13</v>
      </c>
    </row>
    <row r="99" ht="12">
      <c r="U99" s="1">
        <v>14</v>
      </c>
    </row>
    <row r="100" ht="12">
      <c r="U100" s="1">
        <v>15</v>
      </c>
    </row>
    <row r="101" ht="12">
      <c r="U101" s="1">
        <v>16</v>
      </c>
    </row>
    <row r="102" ht="12">
      <c r="U102" s="1">
        <v>17</v>
      </c>
    </row>
    <row r="103" ht="12">
      <c r="U103" s="1">
        <v>18</v>
      </c>
    </row>
    <row r="104" ht="12">
      <c r="U104" s="1">
        <v>19</v>
      </c>
    </row>
    <row r="105" ht="12">
      <c r="U105" s="1">
        <v>20</v>
      </c>
    </row>
    <row r="106" ht="12">
      <c r="U106" s="1">
        <v>21</v>
      </c>
    </row>
    <row r="107" ht="12">
      <c r="U107" s="1">
        <v>22</v>
      </c>
    </row>
    <row r="108" ht="12">
      <c r="U108" s="1">
        <v>23</v>
      </c>
    </row>
    <row r="109" ht="12">
      <c r="U109" s="1">
        <v>24</v>
      </c>
    </row>
    <row r="110" ht="12">
      <c r="U110" s="1">
        <v>25</v>
      </c>
    </row>
    <row r="111" ht="12">
      <c r="U111" s="1">
        <v>26</v>
      </c>
    </row>
    <row r="112" ht="12">
      <c r="U112" s="1">
        <v>27</v>
      </c>
    </row>
    <row r="113" ht="12">
      <c r="U113" s="1">
        <v>28</v>
      </c>
    </row>
    <row r="114" ht="12">
      <c r="U114" s="1">
        <v>29</v>
      </c>
    </row>
    <row r="115" ht="12">
      <c r="U115" s="1">
        <v>30</v>
      </c>
    </row>
    <row r="116" ht="12">
      <c r="U116" s="1">
        <v>31</v>
      </c>
    </row>
  </sheetData>
  <sheetProtection formatCells="0"/>
  <mergeCells count="69">
    <mergeCell ref="A34:T34"/>
    <mergeCell ref="D13:F13"/>
    <mergeCell ref="G13:I13"/>
    <mergeCell ref="J13:N13"/>
    <mergeCell ref="J17:K17"/>
    <mergeCell ref="M4:S4"/>
    <mergeCell ref="C12:T12"/>
    <mergeCell ref="H8:K8"/>
    <mergeCell ref="K5:L5"/>
    <mergeCell ref="E22:T22"/>
    <mergeCell ref="C23:C24"/>
    <mergeCell ref="E23:T23"/>
    <mergeCell ref="E24:T24"/>
    <mergeCell ref="P13:T13"/>
    <mergeCell ref="C19:T19"/>
    <mergeCell ref="C25:C26"/>
    <mergeCell ref="E25:T25"/>
    <mergeCell ref="E26:T26"/>
    <mergeCell ref="C20:T20"/>
    <mergeCell ref="N18:P18"/>
    <mergeCell ref="M29:N29"/>
    <mergeCell ref="E28:F28"/>
    <mergeCell ref="O29:Q29"/>
    <mergeCell ref="R29:T29"/>
    <mergeCell ref="Q28:R28"/>
    <mergeCell ref="G28:H28"/>
    <mergeCell ref="A31:T31"/>
    <mergeCell ref="A32:T32"/>
    <mergeCell ref="A33:T33"/>
    <mergeCell ref="A30:D30"/>
    <mergeCell ref="E30:K30"/>
    <mergeCell ref="A21:B29"/>
    <mergeCell ref="L27:N27"/>
    <mergeCell ref="C27:D27"/>
    <mergeCell ref="E27:F27"/>
    <mergeCell ref="H27:I27"/>
    <mergeCell ref="A3:F3"/>
    <mergeCell ref="A4:F4"/>
    <mergeCell ref="H5:J5"/>
    <mergeCell ref="C29:D29"/>
    <mergeCell ref="E29:F29"/>
    <mergeCell ref="G29:I29"/>
    <mergeCell ref="J29:L29"/>
    <mergeCell ref="C28:D28"/>
    <mergeCell ref="C21:C22"/>
    <mergeCell ref="E21:T21"/>
    <mergeCell ref="Q18:R18"/>
    <mergeCell ref="S18:T18"/>
    <mergeCell ref="D14:T14"/>
    <mergeCell ref="D15:K15"/>
    <mergeCell ref="M15:T15"/>
    <mergeCell ref="M5:N5"/>
    <mergeCell ref="O5:S5"/>
    <mergeCell ref="A7:T7"/>
    <mergeCell ref="A9:T9"/>
    <mergeCell ref="C11:T11"/>
    <mergeCell ref="A12:B12"/>
    <mergeCell ref="A17:B17"/>
    <mergeCell ref="A18:B18"/>
    <mergeCell ref="A19:B19"/>
    <mergeCell ref="A20:B20"/>
    <mergeCell ref="A11:B11"/>
    <mergeCell ref="A13:B15"/>
    <mergeCell ref="L17:N17"/>
    <mergeCell ref="C17:D17"/>
    <mergeCell ref="E17:F17"/>
    <mergeCell ref="G17:I17"/>
    <mergeCell ref="O17:P17"/>
    <mergeCell ref="Q17:S17"/>
  </mergeCells>
  <dataValidations count="4">
    <dataValidation allowBlank="1" showInputMessage="1" showErrorMessage="1" imeMode="on" sqref="G28:M28 E21:T21 L18:N18 C11:T12 H8:K8 D14:T14 C18:C20 D18 H18 O5 J18 F18 E25:T25 E23:T23 M5 S18 J13 O13:P13"/>
    <dataValidation allowBlank="1" showInputMessage="1" showErrorMessage="1" imeMode="off" sqref="E22:T22 M15:T15 D15:K15 Q18:R18 E24:T24 E26:T26 D13:F13"/>
    <dataValidation type="list" allowBlank="1" showInputMessage="1" showErrorMessage="1" sqref="S2">
      <formula1>$U$86:$U$116</formula1>
    </dataValidation>
    <dataValidation type="list" allowBlank="1" showInputMessage="1" showErrorMessage="1" sqref="Q2">
      <formula1>$U$86:$U$97</formula1>
    </dataValidation>
  </dataValidations>
  <printOptions horizontalCentered="1"/>
  <pageMargins left="0.3937007874015748" right="0.3937007874015748" top="0.3937007874015748" bottom="0.3937007874015748" header="0" footer="0"/>
  <pageSetup horizontalDpi="400" verticalDpi="400" orientation="portrait" paperSize="9" scale="98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Z122"/>
  <sheetViews>
    <sheetView showGridLines="0" showZeros="0" view="pageBreakPreview" zoomScaleSheetLayoutView="100" zoomScalePageLayoutView="0" workbookViewId="0" topLeftCell="A1">
      <pane ySplit="1" topLeftCell="A40" activePane="bottomLeft" state="frozen"/>
      <selection pane="topLeft" activeCell="A35" sqref="A35:T35"/>
      <selection pane="bottomLeft" activeCell="A40" sqref="A40:T40"/>
    </sheetView>
  </sheetViews>
  <sheetFormatPr defaultColWidth="9.140625" defaultRowHeight="12"/>
  <cols>
    <col min="1" max="14" width="4.8515625" style="1" customWidth="1"/>
    <col min="15" max="15" width="6.7109375" style="1" customWidth="1"/>
    <col min="16" max="20" width="4.8515625" style="1" customWidth="1"/>
    <col min="21" max="21" width="10.28125" style="1" hidden="1" customWidth="1"/>
    <col min="22" max="16384" width="9.140625" style="1" customWidth="1"/>
  </cols>
  <sheetData>
    <row r="1" s="159" customFormat="1" ht="28.5">
      <c r="U1" s="52" t="s">
        <v>283</v>
      </c>
    </row>
    <row r="2" spans="1:21" s="45" customFormat="1" ht="15">
      <c r="A2" s="40"/>
      <c r="B2" s="40"/>
      <c r="C2" s="41"/>
      <c r="D2" s="41"/>
      <c r="E2" s="41"/>
      <c r="F2" s="41"/>
      <c r="G2" s="41"/>
      <c r="H2" s="41"/>
      <c r="I2" s="41"/>
      <c r="J2" s="41"/>
      <c r="K2" s="41"/>
      <c r="N2" s="45" t="s">
        <v>249</v>
      </c>
      <c r="O2" s="133">
        <f>+'初期登録'!$J$2</f>
        <v>27</v>
      </c>
      <c r="P2" s="120" t="s">
        <v>251</v>
      </c>
      <c r="Q2" s="42"/>
      <c r="R2" s="43" t="s">
        <v>26</v>
      </c>
      <c r="S2" s="42"/>
      <c r="T2" s="43" t="s">
        <v>27</v>
      </c>
      <c r="U2" s="44" t="s">
        <v>104</v>
      </c>
    </row>
    <row r="3" spans="1:21" s="45" customFormat="1" ht="15">
      <c r="A3" s="328" t="s">
        <v>0</v>
      </c>
      <c r="B3" s="328"/>
      <c r="C3" s="328"/>
      <c r="D3" s="328"/>
      <c r="E3" s="328"/>
      <c r="F3" s="328"/>
      <c r="G3" s="47"/>
      <c r="H3" s="47"/>
      <c r="I3" s="47"/>
      <c r="J3" s="47"/>
      <c r="K3" s="47"/>
      <c r="L3" s="47"/>
      <c r="T3" s="47"/>
      <c r="U3" s="44" t="s">
        <v>105</v>
      </c>
    </row>
    <row r="4" spans="1:21" s="45" customFormat="1" ht="13.5">
      <c r="A4" s="46"/>
      <c r="B4" s="46"/>
      <c r="C4" s="46"/>
      <c r="D4" s="46"/>
      <c r="E4" s="46"/>
      <c r="F4" s="46"/>
      <c r="G4" s="47"/>
      <c r="H4" s="47"/>
      <c r="I4" s="47"/>
      <c r="J4" s="47"/>
      <c r="K4" s="47"/>
      <c r="L4" s="47"/>
      <c r="M4" s="283" t="str">
        <f>+'初期登録'!$C$8</f>
        <v>仙台市立青葉小学校</v>
      </c>
      <c r="N4" s="283"/>
      <c r="O4" s="283"/>
      <c r="P4" s="283"/>
      <c r="Q4" s="283"/>
      <c r="R4" s="283"/>
      <c r="S4" s="283"/>
      <c r="T4" s="47"/>
      <c r="U4" s="44"/>
    </row>
    <row r="5" spans="8:21" s="9" customFormat="1" ht="25.5" customHeight="1">
      <c r="H5" s="236" t="s">
        <v>1</v>
      </c>
      <c r="I5" s="236"/>
      <c r="J5" s="236"/>
      <c r="K5" s="367" t="s">
        <v>2</v>
      </c>
      <c r="L5" s="367"/>
      <c r="M5" s="238" t="str">
        <f>+'初期登録'!M6</f>
        <v>校長</v>
      </c>
      <c r="N5" s="238"/>
      <c r="O5" s="235" t="str">
        <f>+'初期登録'!O6</f>
        <v>○○　○○</v>
      </c>
      <c r="P5" s="235"/>
      <c r="Q5" s="235"/>
      <c r="R5" s="235"/>
      <c r="S5" s="235"/>
      <c r="T5" s="10" t="s">
        <v>3</v>
      </c>
      <c r="U5" s="13" t="s">
        <v>39</v>
      </c>
    </row>
    <row r="6" spans="9:21" s="5" customFormat="1" ht="10.5">
      <c r="I6" s="11"/>
      <c r="J6" s="11"/>
      <c r="K6" s="11"/>
      <c r="L6" s="12"/>
      <c r="M6" s="12"/>
      <c r="N6" s="12"/>
      <c r="T6" s="8"/>
      <c r="U6" s="4" t="s">
        <v>22</v>
      </c>
    </row>
    <row r="7" spans="2:21" ht="24">
      <c r="B7" s="322" t="str">
        <f>"第"&amp;$O$2+7&amp;"回"</f>
        <v>第34回</v>
      </c>
      <c r="C7" s="322"/>
      <c r="D7" s="322"/>
      <c r="E7" s="374" t="s">
        <v>133</v>
      </c>
      <c r="F7" s="374"/>
      <c r="G7" s="374"/>
      <c r="H7" s="374"/>
      <c r="I7" s="374"/>
      <c r="J7" s="374"/>
      <c r="K7" s="374"/>
      <c r="L7" s="374"/>
      <c r="M7" s="374"/>
      <c r="N7" s="374"/>
      <c r="O7" s="374"/>
      <c r="P7" s="374"/>
      <c r="Q7" s="374"/>
      <c r="R7" s="374"/>
      <c r="S7" s="374"/>
      <c r="T7" s="15"/>
      <c r="U7" s="13" t="s">
        <v>37</v>
      </c>
    </row>
    <row r="8" spans="2:21" ht="24">
      <c r="B8" s="322" t="str">
        <f>"第"&amp;$O$2+1&amp;"回"</f>
        <v>第28回</v>
      </c>
      <c r="C8" s="322"/>
      <c r="D8" s="322"/>
      <c r="E8" s="374" t="s">
        <v>134</v>
      </c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4"/>
      <c r="Q8" s="374"/>
      <c r="R8" s="374"/>
      <c r="S8" s="374"/>
      <c r="T8" s="15"/>
      <c r="U8" s="13" t="s">
        <v>37</v>
      </c>
    </row>
    <row r="9" spans="1:21" ht="24">
      <c r="A9" s="323" t="s">
        <v>21</v>
      </c>
      <c r="B9" s="323"/>
      <c r="C9" s="323"/>
      <c r="D9" s="323"/>
      <c r="E9" s="323"/>
      <c r="F9" s="323"/>
      <c r="G9" s="323"/>
      <c r="H9" s="323"/>
      <c r="I9" s="323"/>
      <c r="J9" s="323"/>
      <c r="K9" s="323"/>
      <c r="L9" s="323"/>
      <c r="M9" s="323"/>
      <c r="N9" s="323"/>
      <c r="O9" s="323"/>
      <c r="P9" s="323"/>
      <c r="Q9" s="323"/>
      <c r="R9" s="323"/>
      <c r="S9" s="323"/>
      <c r="T9" s="323"/>
      <c r="U9" s="13" t="s">
        <v>37</v>
      </c>
    </row>
    <row r="10" spans="3:21" s="5" customFormat="1" ht="11.25" thickBot="1"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4" t="s">
        <v>22</v>
      </c>
    </row>
    <row r="11" spans="1:21" ht="24">
      <c r="A11" s="311" t="s">
        <v>244</v>
      </c>
      <c r="B11" s="312"/>
      <c r="C11" s="368" t="str">
        <f>+'初期登録'!C7</f>
        <v>センダイシリツアオバショウガッコウ</v>
      </c>
      <c r="D11" s="369"/>
      <c r="E11" s="369"/>
      <c r="F11" s="369"/>
      <c r="G11" s="369"/>
      <c r="H11" s="369"/>
      <c r="I11" s="369"/>
      <c r="J11" s="369"/>
      <c r="K11" s="369"/>
      <c r="L11" s="369"/>
      <c r="M11" s="369"/>
      <c r="N11" s="369"/>
      <c r="O11" s="369"/>
      <c r="P11" s="369"/>
      <c r="Q11" s="369"/>
      <c r="R11" s="370"/>
      <c r="S11" s="370"/>
      <c r="T11" s="371"/>
      <c r="U11" s="13" t="s">
        <v>37</v>
      </c>
    </row>
    <row r="12" spans="1:21" ht="35.25">
      <c r="A12" s="303" t="s">
        <v>238</v>
      </c>
      <c r="B12" s="304"/>
      <c r="C12" s="372" t="str">
        <f>+'初期登録'!C8</f>
        <v>仙台市立青葉小学校</v>
      </c>
      <c r="D12" s="372"/>
      <c r="E12" s="372"/>
      <c r="F12" s="372"/>
      <c r="G12" s="372"/>
      <c r="H12" s="372"/>
      <c r="I12" s="372"/>
      <c r="J12" s="372"/>
      <c r="K12" s="372"/>
      <c r="L12" s="372"/>
      <c r="M12" s="372"/>
      <c r="N12" s="372"/>
      <c r="O12" s="372"/>
      <c r="P12" s="372"/>
      <c r="Q12" s="372"/>
      <c r="R12" s="372"/>
      <c r="S12" s="372"/>
      <c r="T12" s="373"/>
      <c r="U12" s="13" t="s">
        <v>38</v>
      </c>
    </row>
    <row r="13" spans="1:21" ht="31.5">
      <c r="A13" s="313" t="s">
        <v>237</v>
      </c>
      <c r="B13" s="314"/>
      <c r="C13" s="63" t="s">
        <v>18</v>
      </c>
      <c r="D13" s="255" t="str">
        <f>+'初期登録'!D9</f>
        <v>980-XXXX</v>
      </c>
      <c r="E13" s="255"/>
      <c r="F13" s="255"/>
      <c r="G13" s="250" t="s">
        <v>9</v>
      </c>
      <c r="H13" s="251"/>
      <c r="I13" s="251"/>
      <c r="J13" s="255" t="str">
        <f>+'初期登録'!J9</f>
        <v>仙台　太郎</v>
      </c>
      <c r="K13" s="256"/>
      <c r="L13" s="256"/>
      <c r="M13" s="256"/>
      <c r="N13" s="256"/>
      <c r="O13" s="168" t="s">
        <v>289</v>
      </c>
      <c r="P13" s="257" t="str">
        <f>+'初期登録'!Q9</f>
        <v>090-XXXX-XXXX</v>
      </c>
      <c r="Q13" s="258"/>
      <c r="R13" s="258"/>
      <c r="S13" s="258"/>
      <c r="T13" s="259"/>
      <c r="U13" s="13" t="s">
        <v>37</v>
      </c>
    </row>
    <row r="14" spans="1:21" ht="35.25">
      <c r="A14" s="315"/>
      <c r="B14" s="316"/>
      <c r="C14" s="64" t="s">
        <v>8</v>
      </c>
      <c r="D14" s="233" t="str">
        <f>+'初期登録'!D10</f>
        <v>宮城県仙台市青葉区青葉○丁目○番○号</v>
      </c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4"/>
      <c r="U14" s="13" t="s">
        <v>38</v>
      </c>
    </row>
    <row r="15" spans="1:26" ht="24.75" thickBot="1">
      <c r="A15" s="317"/>
      <c r="B15" s="318"/>
      <c r="C15" s="65" t="s">
        <v>19</v>
      </c>
      <c r="D15" s="252" t="str">
        <f>+'初期登録'!D11</f>
        <v>022-379-6001</v>
      </c>
      <c r="E15" s="252"/>
      <c r="F15" s="252"/>
      <c r="G15" s="252"/>
      <c r="H15" s="252"/>
      <c r="I15" s="252"/>
      <c r="J15" s="252"/>
      <c r="K15" s="254"/>
      <c r="L15" s="66" t="s">
        <v>20</v>
      </c>
      <c r="M15" s="252" t="str">
        <f>+'初期登録'!M11</f>
        <v>022-379-6003</v>
      </c>
      <c r="N15" s="252"/>
      <c r="O15" s="252"/>
      <c r="P15" s="252"/>
      <c r="Q15" s="252"/>
      <c r="R15" s="252"/>
      <c r="S15" s="252"/>
      <c r="T15" s="253"/>
      <c r="U15" s="13" t="s">
        <v>37</v>
      </c>
      <c r="X15"/>
      <c r="Y15"/>
      <c r="Z15"/>
    </row>
    <row r="16" spans="1:26" s="5" customFormat="1" ht="12.75" thickBot="1">
      <c r="A16" s="10"/>
      <c r="B16" s="10"/>
      <c r="C16" s="27"/>
      <c r="D16" s="3"/>
      <c r="E16" s="3"/>
      <c r="F16" s="3"/>
      <c r="G16" s="3"/>
      <c r="H16" s="3"/>
      <c r="I16" s="3"/>
      <c r="J16" s="3"/>
      <c r="K16" s="3"/>
      <c r="L16" s="27"/>
      <c r="M16" s="3"/>
      <c r="N16" s="3"/>
      <c r="O16" s="3"/>
      <c r="P16" s="3"/>
      <c r="Q16" s="3"/>
      <c r="R16" s="3"/>
      <c r="S16" s="3"/>
      <c r="T16" s="3"/>
      <c r="U16" s="4"/>
      <c r="X16"/>
      <c r="Y16"/>
      <c r="Z16"/>
    </row>
    <row r="17" spans="1:26" ht="12.75">
      <c r="A17" s="305" t="s">
        <v>28</v>
      </c>
      <c r="B17" s="306"/>
      <c r="C17" s="138" t="s">
        <v>128</v>
      </c>
      <c r="D17" s="75"/>
      <c r="E17" s="75"/>
      <c r="F17" s="75"/>
      <c r="G17" s="75"/>
      <c r="H17" s="75"/>
      <c r="I17" s="138" t="s">
        <v>292</v>
      </c>
      <c r="J17" s="75"/>
      <c r="K17" s="75"/>
      <c r="L17" s="75"/>
      <c r="M17" s="138"/>
      <c r="N17" s="138" t="s">
        <v>293</v>
      </c>
      <c r="O17" s="75"/>
      <c r="P17" s="75"/>
      <c r="Q17" s="138" t="s">
        <v>129</v>
      </c>
      <c r="R17" s="75"/>
      <c r="S17" s="75"/>
      <c r="T17" s="76"/>
      <c r="U17" s="13" t="s">
        <v>37</v>
      </c>
      <c r="X17"/>
      <c r="Y17"/>
      <c r="Z17"/>
    </row>
    <row r="18" spans="1:26" ht="24">
      <c r="A18" s="307" t="s">
        <v>141</v>
      </c>
      <c r="B18" s="308"/>
      <c r="C18" s="86" t="s">
        <v>142</v>
      </c>
      <c r="D18" s="87"/>
      <c r="E18" s="121" t="s">
        <v>130</v>
      </c>
      <c r="F18" s="85" t="s">
        <v>143</v>
      </c>
      <c r="G18" s="88"/>
      <c r="H18" s="28" t="s">
        <v>130</v>
      </c>
      <c r="I18" s="85" t="s">
        <v>144</v>
      </c>
      <c r="J18" s="87"/>
      <c r="K18" s="28" t="s">
        <v>130</v>
      </c>
      <c r="L18" s="84" t="s">
        <v>140</v>
      </c>
      <c r="M18" s="397"/>
      <c r="N18" s="398"/>
      <c r="O18" s="80" t="s">
        <v>76</v>
      </c>
      <c r="P18" s="83" t="s">
        <v>139</v>
      </c>
      <c r="Q18" s="126"/>
      <c r="R18" s="121" t="s">
        <v>82</v>
      </c>
      <c r="S18" s="87"/>
      <c r="T18" s="125" t="s">
        <v>83</v>
      </c>
      <c r="U18" s="13" t="s">
        <v>37</v>
      </c>
      <c r="Z18"/>
    </row>
    <row r="19" spans="1:26" ht="15.75">
      <c r="A19" s="309" t="s">
        <v>17</v>
      </c>
      <c r="B19" s="310"/>
      <c r="C19" s="386"/>
      <c r="D19" s="387"/>
      <c r="E19" s="387"/>
      <c r="F19" s="387"/>
      <c r="G19" s="387"/>
      <c r="H19" s="387"/>
      <c r="I19" s="387"/>
      <c r="J19" s="387"/>
      <c r="K19" s="387"/>
      <c r="L19" s="387"/>
      <c r="M19" s="387"/>
      <c r="N19" s="387"/>
      <c r="O19" s="387"/>
      <c r="P19" s="387"/>
      <c r="Q19" s="387"/>
      <c r="R19" s="387"/>
      <c r="S19" s="387"/>
      <c r="T19" s="388"/>
      <c r="U19" s="82" t="s">
        <v>137</v>
      </c>
      <c r="X19"/>
      <c r="Y19"/>
      <c r="Z19"/>
    </row>
    <row r="20" spans="1:26" ht="25.5">
      <c r="A20" s="303" t="s">
        <v>245</v>
      </c>
      <c r="B20" s="304"/>
      <c r="C20" s="362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363"/>
      <c r="U20" s="81" t="s">
        <v>136</v>
      </c>
      <c r="X20"/>
      <c r="Y20"/>
      <c r="Z20"/>
    </row>
    <row r="21" spans="1:21" ht="15.75">
      <c r="A21" s="309" t="s">
        <v>145</v>
      </c>
      <c r="B21" s="310"/>
      <c r="C21" s="360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361"/>
      <c r="U21" s="82" t="s">
        <v>137</v>
      </c>
    </row>
    <row r="22" spans="1:21" ht="25.5">
      <c r="A22" s="389" t="s">
        <v>247</v>
      </c>
      <c r="B22" s="390"/>
      <c r="C22" s="362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363"/>
      <c r="U22" s="81" t="s">
        <v>136</v>
      </c>
    </row>
    <row r="23" spans="1:21" ht="15.75">
      <c r="A23" s="309" t="s">
        <v>145</v>
      </c>
      <c r="B23" s="310"/>
      <c r="C23" s="360"/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361"/>
      <c r="U23" s="82" t="s">
        <v>137</v>
      </c>
    </row>
    <row r="24" spans="1:21" ht="25.5">
      <c r="A24" s="303" t="s">
        <v>246</v>
      </c>
      <c r="B24" s="304"/>
      <c r="C24" s="362"/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363"/>
      <c r="U24" s="81" t="s">
        <v>136</v>
      </c>
    </row>
    <row r="25" spans="1:25" ht="12">
      <c r="A25" s="395" t="s">
        <v>131</v>
      </c>
      <c r="B25" s="392"/>
      <c r="C25" s="392"/>
      <c r="D25" s="392"/>
      <c r="E25" s="392"/>
      <c r="F25" s="392"/>
      <c r="G25" s="392"/>
      <c r="H25" s="392"/>
      <c r="I25" s="394"/>
      <c r="J25" s="391" t="s">
        <v>11</v>
      </c>
      <c r="K25" s="392"/>
      <c r="L25" s="392"/>
      <c r="M25" s="394"/>
      <c r="N25" s="391" t="s">
        <v>12</v>
      </c>
      <c r="O25" s="392"/>
      <c r="P25" s="392"/>
      <c r="Q25" s="394"/>
      <c r="R25" s="391" t="s">
        <v>13</v>
      </c>
      <c r="S25" s="392"/>
      <c r="T25" s="393"/>
      <c r="U25" s="13"/>
      <c r="V25"/>
      <c r="W25"/>
      <c r="X25"/>
      <c r="Y25"/>
    </row>
    <row r="26" spans="1:25" ht="12">
      <c r="A26" s="77" t="s">
        <v>35</v>
      </c>
      <c r="B26" s="380"/>
      <c r="C26" s="381"/>
      <c r="D26" s="381"/>
      <c r="E26" s="381"/>
      <c r="F26" s="381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81"/>
      <c r="R26" s="375" t="s">
        <v>280</v>
      </c>
      <c r="S26" s="376"/>
      <c r="T26" s="377"/>
      <c r="U26" s="13"/>
      <c r="V26"/>
      <c r="W26"/>
      <c r="X26"/>
      <c r="Y26"/>
    </row>
    <row r="27" spans="1:25" ht="12">
      <c r="A27" s="78" t="s">
        <v>36</v>
      </c>
      <c r="B27" s="382"/>
      <c r="C27" s="383"/>
      <c r="D27" s="383"/>
      <c r="E27" s="383"/>
      <c r="F27" s="383"/>
      <c r="G27" s="383"/>
      <c r="H27" s="383"/>
      <c r="I27" s="383"/>
      <c r="J27" s="396"/>
      <c r="K27" s="396"/>
      <c r="L27" s="396"/>
      <c r="M27" s="396"/>
      <c r="N27" s="396"/>
      <c r="O27" s="396"/>
      <c r="P27" s="396"/>
      <c r="Q27" s="396"/>
      <c r="R27" s="156" t="s">
        <v>132</v>
      </c>
      <c r="S27" s="378"/>
      <c r="T27" s="379"/>
      <c r="U27" s="13"/>
      <c r="V27"/>
      <c r="W27"/>
      <c r="X27"/>
      <c r="Y27"/>
    </row>
    <row r="28" spans="1:25" ht="12">
      <c r="A28" s="77" t="s">
        <v>35</v>
      </c>
      <c r="B28" s="380"/>
      <c r="C28" s="381"/>
      <c r="D28" s="381"/>
      <c r="E28" s="381"/>
      <c r="F28" s="381"/>
      <c r="G28" s="381"/>
      <c r="H28" s="381"/>
      <c r="I28" s="381"/>
      <c r="J28" s="381"/>
      <c r="K28" s="381"/>
      <c r="L28" s="381"/>
      <c r="M28" s="381"/>
      <c r="N28" s="381"/>
      <c r="O28" s="381"/>
      <c r="P28" s="381"/>
      <c r="Q28" s="381"/>
      <c r="R28" s="375" t="s">
        <v>280</v>
      </c>
      <c r="S28" s="376"/>
      <c r="T28" s="377"/>
      <c r="U28" s="13"/>
      <c r="V28"/>
      <c r="W28"/>
      <c r="X28"/>
      <c r="Y28"/>
    </row>
    <row r="29" spans="1:25" ht="22.5">
      <c r="A29" s="78" t="s">
        <v>36</v>
      </c>
      <c r="B29" s="382"/>
      <c r="C29" s="383"/>
      <c r="D29" s="383"/>
      <c r="E29" s="383"/>
      <c r="F29" s="383"/>
      <c r="G29" s="383"/>
      <c r="H29" s="383"/>
      <c r="I29" s="383"/>
      <c r="J29" s="396"/>
      <c r="K29" s="396"/>
      <c r="L29" s="396"/>
      <c r="M29" s="396"/>
      <c r="N29" s="396"/>
      <c r="O29" s="396"/>
      <c r="P29" s="396"/>
      <c r="Q29" s="396"/>
      <c r="R29" s="156" t="s">
        <v>132</v>
      </c>
      <c r="S29" s="378"/>
      <c r="T29" s="379"/>
      <c r="U29" s="13"/>
      <c r="V29"/>
      <c r="W29"/>
      <c r="X29"/>
      <c r="Y29"/>
    </row>
    <row r="30" spans="1:25" ht="12">
      <c r="A30" s="77" t="s">
        <v>35</v>
      </c>
      <c r="B30" s="380"/>
      <c r="C30" s="381"/>
      <c r="D30" s="381"/>
      <c r="E30" s="381"/>
      <c r="F30" s="381"/>
      <c r="G30" s="381"/>
      <c r="H30" s="381"/>
      <c r="I30" s="381"/>
      <c r="J30" s="381"/>
      <c r="K30" s="381"/>
      <c r="L30" s="381"/>
      <c r="M30" s="381"/>
      <c r="N30" s="381"/>
      <c r="O30" s="381"/>
      <c r="P30" s="381"/>
      <c r="Q30" s="381"/>
      <c r="R30" s="375" t="s">
        <v>280</v>
      </c>
      <c r="S30" s="376"/>
      <c r="T30" s="377"/>
      <c r="U30" s="13"/>
      <c r="V30"/>
      <c r="W30"/>
      <c r="X30"/>
      <c r="Y30"/>
    </row>
    <row r="31" spans="1:25" ht="22.5">
      <c r="A31" s="78" t="s">
        <v>36</v>
      </c>
      <c r="B31" s="382"/>
      <c r="C31" s="383"/>
      <c r="D31" s="383"/>
      <c r="E31" s="383"/>
      <c r="F31" s="383"/>
      <c r="G31" s="383"/>
      <c r="H31" s="383"/>
      <c r="I31" s="383"/>
      <c r="J31" s="396"/>
      <c r="K31" s="396"/>
      <c r="L31" s="396"/>
      <c r="M31" s="396"/>
      <c r="N31" s="396"/>
      <c r="O31" s="396"/>
      <c r="P31" s="396"/>
      <c r="Q31" s="396"/>
      <c r="R31" s="156" t="s">
        <v>132</v>
      </c>
      <c r="S31" s="378"/>
      <c r="T31" s="379"/>
      <c r="U31" s="13"/>
      <c r="V31"/>
      <c r="W31"/>
      <c r="X31"/>
      <c r="Y31"/>
    </row>
    <row r="32" spans="1:21" ht="12">
      <c r="A32" s="77" t="s">
        <v>35</v>
      </c>
      <c r="B32" s="380"/>
      <c r="C32" s="381"/>
      <c r="D32" s="381"/>
      <c r="E32" s="381"/>
      <c r="F32" s="381"/>
      <c r="G32" s="381"/>
      <c r="H32" s="381"/>
      <c r="I32" s="381"/>
      <c r="J32" s="381"/>
      <c r="K32" s="381"/>
      <c r="L32" s="381"/>
      <c r="M32" s="381"/>
      <c r="N32" s="381"/>
      <c r="O32" s="381"/>
      <c r="P32" s="381"/>
      <c r="Q32" s="381"/>
      <c r="R32" s="375" t="s">
        <v>280</v>
      </c>
      <c r="S32" s="376"/>
      <c r="T32" s="377"/>
      <c r="U32" s="13"/>
    </row>
    <row r="33" spans="1:25" ht="22.5">
      <c r="A33" s="79" t="s">
        <v>36</v>
      </c>
      <c r="B33" s="399"/>
      <c r="C33" s="400"/>
      <c r="D33" s="400"/>
      <c r="E33" s="400"/>
      <c r="F33" s="400"/>
      <c r="G33" s="400"/>
      <c r="H33" s="400"/>
      <c r="I33" s="400"/>
      <c r="J33" s="401"/>
      <c r="K33" s="401"/>
      <c r="L33" s="401"/>
      <c r="M33" s="401"/>
      <c r="N33" s="401"/>
      <c r="O33" s="401"/>
      <c r="P33" s="401"/>
      <c r="Q33" s="401"/>
      <c r="R33" s="157" t="s">
        <v>132</v>
      </c>
      <c r="S33" s="402"/>
      <c r="T33" s="403"/>
      <c r="U33" s="13"/>
      <c r="V33"/>
      <c r="W33"/>
      <c r="X33"/>
      <c r="Y33"/>
    </row>
    <row r="34" spans="1:25" ht="12.75" thickBot="1">
      <c r="A34" s="384" t="s">
        <v>30</v>
      </c>
      <c r="B34" s="385"/>
      <c r="C34" s="333" t="s">
        <v>31</v>
      </c>
      <c r="D34" s="333"/>
      <c r="E34" s="334" t="s">
        <v>33</v>
      </c>
      <c r="F34" s="334"/>
      <c r="G34" s="334"/>
      <c r="H34" s="334" t="s">
        <v>34</v>
      </c>
      <c r="I34" s="334"/>
      <c r="J34" s="334"/>
      <c r="K34" s="21"/>
      <c r="L34" s="21"/>
      <c r="M34" s="353" t="s">
        <v>32</v>
      </c>
      <c r="N34" s="333"/>
      <c r="O34" s="334" t="s">
        <v>33</v>
      </c>
      <c r="P34" s="334"/>
      <c r="Q34" s="334"/>
      <c r="R34" s="334" t="s">
        <v>34</v>
      </c>
      <c r="S34" s="334"/>
      <c r="T34" s="356"/>
      <c r="U34" s="13" t="s">
        <v>37</v>
      </c>
      <c r="V34"/>
      <c r="W34"/>
      <c r="X34"/>
      <c r="Y34"/>
    </row>
    <row r="35" spans="1:20" s="5" customFormat="1" ht="9">
      <c r="A35" s="343"/>
      <c r="B35" s="343"/>
      <c r="C35" s="343"/>
      <c r="D35" s="343"/>
      <c r="E35" s="343"/>
      <c r="F35" s="343"/>
      <c r="G35" s="343"/>
      <c r="H35" s="343"/>
      <c r="I35" s="343"/>
      <c r="J35" s="343"/>
      <c r="K35" s="343"/>
      <c r="L35" s="343"/>
      <c r="M35" s="343"/>
      <c r="N35" s="343"/>
      <c r="O35" s="343"/>
      <c r="P35" s="343"/>
      <c r="Q35" s="343"/>
      <c r="R35" s="343"/>
      <c r="S35" s="343"/>
      <c r="T35" s="343"/>
    </row>
    <row r="36" spans="1:25" ht="12.75">
      <c r="A36" s="293" t="s">
        <v>135</v>
      </c>
      <c r="B36" s="293"/>
      <c r="C36" s="293"/>
      <c r="D36" s="293"/>
      <c r="E36" s="293"/>
      <c r="F36" s="293"/>
      <c r="G36" s="293"/>
      <c r="H36" s="293"/>
      <c r="I36" s="293"/>
      <c r="J36" s="293"/>
      <c r="K36" s="293"/>
      <c r="L36" s="293"/>
      <c r="M36" s="293"/>
      <c r="N36" s="293"/>
      <c r="O36" s="293"/>
      <c r="P36" s="293"/>
      <c r="Q36" s="293"/>
      <c r="R36" s="293"/>
      <c r="S36" s="293"/>
      <c r="T36" s="293"/>
      <c r="V36"/>
      <c r="W36"/>
      <c r="X36"/>
      <c r="Y36"/>
    </row>
    <row r="37" spans="1:25" ht="12.75">
      <c r="A37" s="293" t="s">
        <v>138</v>
      </c>
      <c r="B37" s="293"/>
      <c r="C37" s="293"/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V37"/>
      <c r="W37"/>
      <c r="X37"/>
      <c r="Y37"/>
    </row>
    <row r="38" spans="1:20" ht="12.75">
      <c r="A38" s="293" t="s">
        <v>86</v>
      </c>
      <c r="B38" s="293"/>
      <c r="C38" s="293"/>
      <c r="D38" s="293"/>
      <c r="E38" s="293"/>
      <c r="F38" s="293"/>
      <c r="G38" s="293"/>
      <c r="H38" s="293"/>
      <c r="I38" s="293"/>
      <c r="J38" s="293"/>
      <c r="K38" s="293"/>
      <c r="L38" s="293"/>
      <c r="M38" s="293"/>
      <c r="N38" s="293"/>
      <c r="O38" s="293"/>
      <c r="P38" s="293"/>
      <c r="Q38" s="293"/>
      <c r="R38" s="293"/>
      <c r="S38" s="293"/>
      <c r="T38" s="293"/>
    </row>
    <row r="39" spans="1:20" ht="12.75">
      <c r="A39" s="293" t="s">
        <v>87</v>
      </c>
      <c r="B39" s="293"/>
      <c r="C39" s="293"/>
      <c r="D39" s="293"/>
      <c r="E39" s="293"/>
      <c r="F39" s="293"/>
      <c r="G39" s="293"/>
      <c r="H39" s="293"/>
      <c r="I39" s="293"/>
      <c r="J39" s="293"/>
      <c r="K39" s="293"/>
      <c r="L39" s="293"/>
      <c r="M39" s="293"/>
      <c r="N39" s="293"/>
      <c r="O39" s="293"/>
      <c r="P39" s="293"/>
      <c r="Q39" s="293"/>
      <c r="R39" s="293"/>
      <c r="S39" s="293"/>
      <c r="T39" s="293"/>
    </row>
    <row r="40" spans="1:20" ht="26.25" customHeight="1">
      <c r="A40" s="569" t="s">
        <v>320</v>
      </c>
      <c r="B40" s="569"/>
      <c r="C40" s="569"/>
      <c r="D40" s="569"/>
      <c r="E40" s="569"/>
      <c r="F40" s="569"/>
      <c r="G40" s="569"/>
      <c r="H40" s="569"/>
      <c r="I40" s="569"/>
      <c r="J40" s="569"/>
      <c r="K40" s="569"/>
      <c r="L40" s="569"/>
      <c r="M40" s="569"/>
      <c r="N40" s="569"/>
      <c r="O40" s="569"/>
      <c r="P40" s="569"/>
      <c r="Q40" s="569"/>
      <c r="R40" s="569"/>
      <c r="S40" s="569"/>
      <c r="T40" s="569"/>
    </row>
    <row r="41" spans="1:20" ht="12.75">
      <c r="A41" s="25" t="s">
        <v>146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</row>
    <row r="42" ht="12.75">
      <c r="A42" s="25" t="s">
        <v>290</v>
      </c>
    </row>
    <row r="43" ht="12.75">
      <c r="A43" s="25" t="s">
        <v>296</v>
      </c>
    </row>
    <row r="92" ht="12">
      <c r="U92" s="1">
        <v>1</v>
      </c>
    </row>
    <row r="93" ht="12">
      <c r="U93" s="1">
        <v>2</v>
      </c>
    </row>
    <row r="94" ht="12">
      <c r="U94" s="1">
        <v>3</v>
      </c>
    </row>
    <row r="95" ht="12">
      <c r="U95" s="1">
        <v>4</v>
      </c>
    </row>
    <row r="96" ht="12">
      <c r="U96" s="1">
        <v>5</v>
      </c>
    </row>
    <row r="97" ht="12">
      <c r="U97" s="1">
        <v>6</v>
      </c>
    </row>
    <row r="98" ht="12">
      <c r="U98" s="1">
        <v>7</v>
      </c>
    </row>
    <row r="99" ht="12">
      <c r="U99" s="1">
        <v>8</v>
      </c>
    </row>
    <row r="100" ht="12">
      <c r="U100" s="1">
        <v>9</v>
      </c>
    </row>
    <row r="101" ht="12">
      <c r="U101" s="1">
        <v>10</v>
      </c>
    </row>
    <row r="102" ht="12">
      <c r="U102" s="1">
        <v>11</v>
      </c>
    </row>
    <row r="103" ht="12">
      <c r="U103" s="1">
        <v>12</v>
      </c>
    </row>
    <row r="104" ht="12">
      <c r="U104" s="1">
        <v>13</v>
      </c>
    </row>
    <row r="105" ht="12">
      <c r="U105" s="1">
        <v>14</v>
      </c>
    </row>
    <row r="106" ht="12">
      <c r="U106" s="1">
        <v>15</v>
      </c>
    </row>
    <row r="107" ht="12">
      <c r="U107" s="1">
        <v>16</v>
      </c>
    </row>
    <row r="108" ht="12">
      <c r="U108" s="1">
        <v>17</v>
      </c>
    </row>
    <row r="109" ht="12">
      <c r="U109" s="1">
        <v>18</v>
      </c>
    </row>
    <row r="110" ht="12">
      <c r="U110" s="1">
        <v>19</v>
      </c>
    </row>
    <row r="111" ht="12">
      <c r="U111" s="1">
        <v>20</v>
      </c>
    </row>
    <row r="112" ht="12">
      <c r="U112" s="1">
        <v>21</v>
      </c>
    </row>
    <row r="113" ht="12">
      <c r="U113" s="1">
        <v>22</v>
      </c>
    </row>
    <row r="114" ht="12">
      <c r="U114" s="1">
        <v>23</v>
      </c>
    </row>
    <row r="115" ht="12">
      <c r="U115" s="1">
        <v>24</v>
      </c>
    </row>
    <row r="116" ht="12">
      <c r="U116" s="1">
        <v>25</v>
      </c>
    </row>
    <row r="117" ht="12">
      <c r="U117" s="1">
        <v>26</v>
      </c>
    </row>
    <row r="118" ht="12">
      <c r="U118" s="1">
        <v>27</v>
      </c>
    </row>
    <row r="119" ht="12">
      <c r="U119" s="1">
        <v>28</v>
      </c>
    </row>
    <row r="120" ht="12">
      <c r="U120" s="1">
        <v>29</v>
      </c>
    </row>
    <row r="121" ht="12">
      <c r="U121" s="1">
        <v>30</v>
      </c>
    </row>
    <row r="122" ht="12">
      <c r="U122" s="1">
        <v>31</v>
      </c>
    </row>
  </sheetData>
  <sheetProtection formatCells="0"/>
  <mergeCells count="87">
    <mergeCell ref="A40:T40"/>
    <mergeCell ref="J13:N13"/>
    <mergeCell ref="P13:T13"/>
    <mergeCell ref="S33:T33"/>
    <mergeCell ref="B32:I32"/>
    <mergeCell ref="J32:M32"/>
    <mergeCell ref="N32:Q32"/>
    <mergeCell ref="B31:I31"/>
    <mergeCell ref="J31:M31"/>
    <mergeCell ref="N31:Q31"/>
    <mergeCell ref="A36:T36"/>
    <mergeCell ref="A37:T37"/>
    <mergeCell ref="M18:N18"/>
    <mergeCell ref="S29:T29"/>
    <mergeCell ref="R30:T30"/>
    <mergeCell ref="S31:T31"/>
    <mergeCell ref="R32:T32"/>
    <mergeCell ref="B33:I33"/>
    <mergeCell ref="J33:M33"/>
    <mergeCell ref="N33:Q33"/>
    <mergeCell ref="R28:T28"/>
    <mergeCell ref="B30:I30"/>
    <mergeCell ref="J30:M30"/>
    <mergeCell ref="N30:Q30"/>
    <mergeCell ref="B29:I29"/>
    <mergeCell ref="J29:M29"/>
    <mergeCell ref="N29:Q29"/>
    <mergeCell ref="A24:B24"/>
    <mergeCell ref="J25:M25"/>
    <mergeCell ref="N25:Q25"/>
    <mergeCell ref="A25:I25"/>
    <mergeCell ref="B28:I28"/>
    <mergeCell ref="J28:M28"/>
    <mergeCell ref="N28:Q28"/>
    <mergeCell ref="J27:M27"/>
    <mergeCell ref="N27:Q27"/>
    <mergeCell ref="A23:B23"/>
    <mergeCell ref="C23:T23"/>
    <mergeCell ref="C24:T24"/>
    <mergeCell ref="A12:B12"/>
    <mergeCell ref="A13:B15"/>
    <mergeCell ref="A17:B17"/>
    <mergeCell ref="A18:B18"/>
    <mergeCell ref="C21:T21"/>
    <mergeCell ref="C22:T22"/>
    <mergeCell ref="D14:T14"/>
    <mergeCell ref="A35:T35"/>
    <mergeCell ref="A38:T38"/>
    <mergeCell ref="A39:T39"/>
    <mergeCell ref="C19:T19"/>
    <mergeCell ref="C20:T20"/>
    <mergeCell ref="A19:B19"/>
    <mergeCell ref="A20:B20"/>
    <mergeCell ref="A21:B21"/>
    <mergeCell ref="A22:B22"/>
    <mergeCell ref="R25:T25"/>
    <mergeCell ref="M34:N34"/>
    <mergeCell ref="O34:Q34"/>
    <mergeCell ref="R34:T34"/>
    <mergeCell ref="A34:B34"/>
    <mergeCell ref="C34:D34"/>
    <mergeCell ref="E34:G34"/>
    <mergeCell ref="H34:J34"/>
    <mergeCell ref="E7:S7"/>
    <mergeCell ref="E8:S8"/>
    <mergeCell ref="R26:T26"/>
    <mergeCell ref="S27:T27"/>
    <mergeCell ref="B26:I26"/>
    <mergeCell ref="B27:I27"/>
    <mergeCell ref="J26:M26"/>
    <mergeCell ref="N26:Q26"/>
    <mergeCell ref="B7:D7"/>
    <mergeCell ref="B8:D8"/>
    <mergeCell ref="D15:K15"/>
    <mergeCell ref="M15:T15"/>
    <mergeCell ref="A11:B11"/>
    <mergeCell ref="A9:T9"/>
    <mergeCell ref="C11:T11"/>
    <mergeCell ref="C12:T12"/>
    <mergeCell ref="D13:F13"/>
    <mergeCell ref="G13:I13"/>
    <mergeCell ref="A3:F3"/>
    <mergeCell ref="H5:J5"/>
    <mergeCell ref="K5:L5"/>
    <mergeCell ref="M5:N5"/>
    <mergeCell ref="M4:S4"/>
    <mergeCell ref="O5:S5"/>
  </mergeCells>
  <dataValidations count="4">
    <dataValidation allowBlank="1" showInputMessage="1" showErrorMessage="1" imeMode="on" sqref="O18 O5 M5 S19:T20 J18:J20 F18:F20 R27 L19:N20 C11:T12 C18:C24 D14:T14 R33 D18:D20 H18:H20 K18:L18 R29 R31 J13 O13:P13"/>
    <dataValidation allowBlank="1" showInputMessage="1" showErrorMessage="1" imeMode="off" sqref="M15:T15 Q19:R20 D15:K15 J26:Q33 D13:F13"/>
    <dataValidation type="list" allowBlank="1" showInputMessage="1" showErrorMessage="1" sqref="Q2">
      <formula1>$U$92:$U$103</formula1>
    </dataValidation>
    <dataValidation type="list" allowBlank="1" showInputMessage="1" showErrorMessage="1" sqref="S2">
      <formula1>$U$92:$U$122</formula1>
    </dataValidation>
  </dataValidations>
  <printOptions horizontalCentered="1"/>
  <pageMargins left="0.3937007874015748" right="0.3937007874015748" top="0.3937007874015748" bottom="0.3937007874015748" header="0" footer="0"/>
  <pageSetup horizontalDpi="400" verticalDpi="400" orientation="portrait" paperSize="9" scale="98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W106"/>
  <sheetViews>
    <sheetView showGridLines="0" showZeros="0" view="pageBreakPreview" zoomScale="112" zoomScaleSheetLayoutView="112" zoomScalePageLayoutView="0" workbookViewId="0" topLeftCell="A1">
      <pane ySplit="1" topLeftCell="A13" activePane="bottomLeft" state="frozen"/>
      <selection pane="topLeft" activeCell="A35" sqref="A35:T35"/>
      <selection pane="bottomLeft" activeCell="A40" sqref="A40:T40"/>
    </sheetView>
  </sheetViews>
  <sheetFormatPr defaultColWidth="9.140625" defaultRowHeight="12"/>
  <cols>
    <col min="1" max="14" width="4.8515625" style="33" customWidth="1"/>
    <col min="15" max="15" width="5.421875" style="33" bestFit="1" customWidth="1"/>
    <col min="16" max="20" width="4.8515625" style="33" customWidth="1"/>
    <col min="21" max="21" width="19.140625" style="33" hidden="1" customWidth="1"/>
    <col min="22" max="16384" width="9.140625" style="33" customWidth="1"/>
  </cols>
  <sheetData>
    <row r="1" ht="28.5">
      <c r="U1" s="53" t="s">
        <v>283</v>
      </c>
    </row>
    <row r="2" spans="3:21" s="48" customFormat="1" ht="15"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 t="s">
        <v>249</v>
      </c>
      <c r="O2" s="133">
        <f>+'初期登録'!$J$2</f>
        <v>27</v>
      </c>
      <c r="P2" s="120" t="s">
        <v>251</v>
      </c>
      <c r="Q2" s="50"/>
      <c r="R2" s="51" t="s">
        <v>26</v>
      </c>
      <c r="S2" s="50"/>
      <c r="T2" s="51" t="s">
        <v>27</v>
      </c>
      <c r="U2" s="53" t="s">
        <v>104</v>
      </c>
    </row>
    <row r="3" spans="1:21" s="48" customFormat="1" ht="15">
      <c r="A3" s="222" t="s">
        <v>0</v>
      </c>
      <c r="B3" s="222"/>
      <c r="C3" s="222"/>
      <c r="D3" s="222"/>
      <c r="E3" s="222"/>
      <c r="F3" s="222"/>
      <c r="G3" s="54"/>
      <c r="H3" s="54"/>
      <c r="I3" s="54"/>
      <c r="J3" s="54"/>
      <c r="K3" s="54"/>
      <c r="L3" s="54"/>
      <c r="T3" s="54"/>
      <c r="U3" s="53" t="s">
        <v>105</v>
      </c>
    </row>
    <row r="4" spans="1:21" s="48" customFormat="1" ht="13.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283" t="str">
        <f>+'初期登録'!$C$8</f>
        <v>仙台市立青葉小学校</v>
      </c>
      <c r="N4" s="283"/>
      <c r="O4" s="283"/>
      <c r="P4" s="283"/>
      <c r="Q4" s="283"/>
      <c r="R4" s="283"/>
      <c r="S4" s="283"/>
      <c r="T4" s="54"/>
      <c r="U4" s="53"/>
    </row>
    <row r="5" spans="8:21" ht="25.5" customHeight="1">
      <c r="H5" s="443" t="s">
        <v>1</v>
      </c>
      <c r="I5" s="443"/>
      <c r="J5" s="443"/>
      <c r="K5" s="237" t="s">
        <v>2</v>
      </c>
      <c r="L5" s="237"/>
      <c r="M5" s="238" t="str">
        <f>+'初期登録'!M6</f>
        <v>校長</v>
      </c>
      <c r="N5" s="238"/>
      <c r="O5" s="235" t="str">
        <f>+'初期登録'!O6</f>
        <v>○○　○○</v>
      </c>
      <c r="P5" s="235"/>
      <c r="Q5" s="235"/>
      <c r="R5" s="235"/>
      <c r="S5" s="235"/>
      <c r="T5" s="55" t="s">
        <v>3</v>
      </c>
      <c r="U5" s="56" t="s">
        <v>106</v>
      </c>
    </row>
    <row r="6" spans="9:21" s="57" customFormat="1" ht="10.5">
      <c r="I6" s="58"/>
      <c r="J6" s="58"/>
      <c r="K6" s="58"/>
      <c r="L6" s="59"/>
      <c r="M6" s="59"/>
      <c r="N6" s="59"/>
      <c r="T6" s="60"/>
      <c r="U6" s="61" t="s">
        <v>107</v>
      </c>
    </row>
    <row r="7" spans="1:21" ht="24">
      <c r="A7" s="239" t="str">
        <f>"第"&amp;O2+10&amp;"回東北吹奏楽の日演奏会"</f>
        <v>第37回東北吹奏楽の日演奏会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56" t="s">
        <v>108</v>
      </c>
    </row>
    <row r="8" spans="1:21" ht="21" hidden="1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56"/>
    </row>
    <row r="9" spans="1:21" ht="24">
      <c r="A9" s="239" t="s">
        <v>21</v>
      </c>
      <c r="B9" s="239"/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56" t="s">
        <v>109</v>
      </c>
    </row>
    <row r="10" s="57" customFormat="1" ht="11.25" thickBot="1">
      <c r="U10" s="61" t="s">
        <v>110</v>
      </c>
    </row>
    <row r="11" spans="1:21" ht="24">
      <c r="A11" s="433" t="s">
        <v>111</v>
      </c>
      <c r="B11" s="434"/>
      <c r="C11" s="242" t="str">
        <f>+'初期登録'!C7</f>
        <v>センダイシリツアオバショウガッコウ</v>
      </c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3"/>
      <c r="R11" s="244"/>
      <c r="S11" s="244"/>
      <c r="T11" s="245"/>
      <c r="U11" s="56" t="s">
        <v>112</v>
      </c>
    </row>
    <row r="12" spans="1:21" ht="35.25">
      <c r="A12" s="435" t="s">
        <v>4</v>
      </c>
      <c r="B12" s="436"/>
      <c r="C12" s="246" t="str">
        <f>+'初期登録'!C8</f>
        <v>仙台市立青葉小学校</v>
      </c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7"/>
      <c r="R12" s="248"/>
      <c r="S12" s="248"/>
      <c r="T12" s="249"/>
      <c r="U12" s="56" t="s">
        <v>113</v>
      </c>
    </row>
    <row r="13" spans="1:21" ht="31.5">
      <c r="A13" s="437" t="s">
        <v>5</v>
      </c>
      <c r="B13" s="438"/>
      <c r="C13" s="63" t="s">
        <v>18</v>
      </c>
      <c r="D13" s="255" t="str">
        <f>+'初期登録'!D9</f>
        <v>980-XXXX</v>
      </c>
      <c r="E13" s="255"/>
      <c r="F13" s="255"/>
      <c r="G13" s="250" t="s">
        <v>9</v>
      </c>
      <c r="H13" s="251"/>
      <c r="I13" s="251"/>
      <c r="J13" s="255" t="str">
        <f>+'初期登録'!J9</f>
        <v>仙台　太郎</v>
      </c>
      <c r="K13" s="256"/>
      <c r="L13" s="256"/>
      <c r="M13" s="256"/>
      <c r="N13" s="256"/>
      <c r="O13" s="168" t="s">
        <v>289</v>
      </c>
      <c r="P13" s="257" t="str">
        <f>+'初期登録'!Q9</f>
        <v>090-XXXX-XXXX</v>
      </c>
      <c r="Q13" s="258"/>
      <c r="R13" s="258"/>
      <c r="S13" s="258"/>
      <c r="T13" s="259"/>
      <c r="U13" s="56" t="s">
        <v>114</v>
      </c>
    </row>
    <row r="14" spans="1:21" ht="35.25">
      <c r="A14" s="439"/>
      <c r="B14" s="440"/>
      <c r="C14" s="64" t="s">
        <v>8</v>
      </c>
      <c r="D14" s="233" t="str">
        <f>+'初期登録'!D10</f>
        <v>宮城県仙台市青葉区青葉○丁目○番○号</v>
      </c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4"/>
      <c r="U14" s="56" t="s">
        <v>115</v>
      </c>
    </row>
    <row r="15" spans="1:21" ht="24.75" thickBot="1">
      <c r="A15" s="441"/>
      <c r="B15" s="442"/>
      <c r="C15" s="65" t="s">
        <v>19</v>
      </c>
      <c r="D15" s="252" t="str">
        <f>+'初期登録'!D11</f>
        <v>022-379-6001</v>
      </c>
      <c r="E15" s="252"/>
      <c r="F15" s="252"/>
      <c r="G15" s="252"/>
      <c r="H15" s="252"/>
      <c r="I15" s="252"/>
      <c r="J15" s="252"/>
      <c r="K15" s="254"/>
      <c r="L15" s="66" t="s">
        <v>20</v>
      </c>
      <c r="M15" s="252" t="str">
        <f>+'初期登録'!M11</f>
        <v>022-379-6003</v>
      </c>
      <c r="N15" s="252"/>
      <c r="O15" s="252"/>
      <c r="P15" s="252"/>
      <c r="Q15" s="252"/>
      <c r="R15" s="252"/>
      <c r="S15" s="252"/>
      <c r="T15" s="253"/>
      <c r="U15" s="56" t="s">
        <v>116</v>
      </c>
    </row>
    <row r="16" spans="1:21" s="57" customFormat="1" ht="9.75" thickBot="1">
      <c r="A16" s="67"/>
      <c r="B16" s="67"/>
      <c r="C16" s="55"/>
      <c r="L16" s="55"/>
      <c r="U16" s="61"/>
    </row>
    <row r="17" spans="1:21" ht="22.5">
      <c r="A17" s="417" t="s">
        <v>221</v>
      </c>
      <c r="B17" s="418"/>
      <c r="C17" s="450"/>
      <c r="D17" s="451"/>
      <c r="E17" s="451"/>
      <c r="F17" s="451"/>
      <c r="G17" s="451"/>
      <c r="H17" s="451"/>
      <c r="I17" s="451"/>
      <c r="J17" s="451"/>
      <c r="K17" s="451"/>
      <c r="L17" s="452" t="s">
        <v>223</v>
      </c>
      <c r="M17" s="453"/>
      <c r="N17" s="453"/>
      <c r="O17" s="453"/>
      <c r="P17" s="404"/>
      <c r="Q17" s="404"/>
      <c r="R17" s="404"/>
      <c r="S17" s="98" t="s">
        <v>76</v>
      </c>
      <c r="T17" s="69"/>
      <c r="U17" s="141" t="s">
        <v>37</v>
      </c>
    </row>
    <row r="18" spans="1:21" ht="22.5">
      <c r="A18" s="419" t="s">
        <v>222</v>
      </c>
      <c r="B18" s="420"/>
      <c r="C18" s="454"/>
      <c r="D18" s="446"/>
      <c r="E18" s="446"/>
      <c r="F18" s="446"/>
      <c r="G18" s="446"/>
      <c r="H18" s="446"/>
      <c r="I18" s="446"/>
      <c r="J18" s="446"/>
      <c r="K18" s="455"/>
      <c r="L18" s="446"/>
      <c r="M18" s="446"/>
      <c r="N18" s="446"/>
      <c r="O18" s="446"/>
      <c r="P18" s="446"/>
      <c r="Q18" s="446"/>
      <c r="R18" s="446"/>
      <c r="S18" s="446"/>
      <c r="T18" s="447"/>
      <c r="U18" s="141" t="s">
        <v>37</v>
      </c>
    </row>
    <row r="19" spans="1:21" ht="22.5">
      <c r="A19" s="421"/>
      <c r="B19" s="422"/>
      <c r="C19" s="456"/>
      <c r="D19" s="448"/>
      <c r="E19" s="448"/>
      <c r="F19" s="448"/>
      <c r="G19" s="448"/>
      <c r="H19" s="448"/>
      <c r="I19" s="448"/>
      <c r="J19" s="448"/>
      <c r="K19" s="457"/>
      <c r="L19" s="448"/>
      <c r="M19" s="448"/>
      <c r="N19" s="448"/>
      <c r="O19" s="448"/>
      <c r="P19" s="448"/>
      <c r="Q19" s="448"/>
      <c r="R19" s="448"/>
      <c r="S19" s="448"/>
      <c r="T19" s="449"/>
      <c r="U19" s="141" t="s">
        <v>37</v>
      </c>
    </row>
    <row r="20" spans="1:21" ht="22.5">
      <c r="A20" s="423"/>
      <c r="B20" s="424"/>
      <c r="C20" s="458"/>
      <c r="D20" s="444"/>
      <c r="E20" s="444"/>
      <c r="F20" s="444"/>
      <c r="G20" s="444"/>
      <c r="H20" s="444"/>
      <c r="I20" s="444"/>
      <c r="J20" s="444"/>
      <c r="K20" s="459"/>
      <c r="L20" s="444"/>
      <c r="M20" s="444"/>
      <c r="N20" s="444"/>
      <c r="O20" s="444"/>
      <c r="P20" s="444"/>
      <c r="Q20" s="444"/>
      <c r="R20" s="444"/>
      <c r="S20" s="444"/>
      <c r="T20" s="445"/>
      <c r="U20" s="141" t="s">
        <v>37</v>
      </c>
    </row>
    <row r="21" spans="1:22" ht="22.5">
      <c r="A21" s="425" t="s">
        <v>89</v>
      </c>
      <c r="B21" s="426"/>
      <c r="C21" s="493"/>
      <c r="D21" s="494"/>
      <c r="E21" s="494"/>
      <c r="F21" s="494"/>
      <c r="G21" s="494"/>
      <c r="H21" s="494"/>
      <c r="I21" s="494"/>
      <c r="J21" s="494"/>
      <c r="K21" s="495"/>
      <c r="L21" s="493"/>
      <c r="M21" s="494"/>
      <c r="N21" s="494"/>
      <c r="O21" s="494"/>
      <c r="P21" s="494"/>
      <c r="Q21" s="494"/>
      <c r="R21" s="494"/>
      <c r="S21" s="494"/>
      <c r="T21" s="496"/>
      <c r="U21" s="142" t="s">
        <v>37</v>
      </c>
      <c r="V21" s="1"/>
    </row>
    <row r="22" spans="1:22" ht="33.75" thickBot="1">
      <c r="A22" s="427" t="s">
        <v>70</v>
      </c>
      <c r="B22" s="428"/>
      <c r="C22" s="483"/>
      <c r="D22" s="484"/>
      <c r="E22" s="484"/>
      <c r="F22" s="484"/>
      <c r="G22" s="484"/>
      <c r="H22" s="484"/>
      <c r="I22" s="484"/>
      <c r="J22" s="484"/>
      <c r="K22" s="485"/>
      <c r="L22" s="483"/>
      <c r="M22" s="484"/>
      <c r="N22" s="484"/>
      <c r="O22" s="484"/>
      <c r="P22" s="484"/>
      <c r="Q22" s="484"/>
      <c r="R22" s="484"/>
      <c r="S22" s="484"/>
      <c r="T22" s="486"/>
      <c r="U22" s="142" t="s">
        <v>38</v>
      </c>
      <c r="V22" s="1"/>
    </row>
    <row r="23" spans="1:21" ht="22.5">
      <c r="A23" s="405" t="s">
        <v>272</v>
      </c>
      <c r="B23" s="406"/>
      <c r="C23" s="499" t="s">
        <v>10</v>
      </c>
      <c r="D23" s="149" t="s">
        <v>35</v>
      </c>
      <c r="E23" s="500"/>
      <c r="F23" s="500"/>
      <c r="G23" s="500"/>
      <c r="H23" s="500"/>
      <c r="I23" s="500"/>
      <c r="J23" s="500"/>
      <c r="K23" s="500"/>
      <c r="L23" s="500"/>
      <c r="M23" s="500"/>
      <c r="N23" s="500"/>
      <c r="O23" s="500"/>
      <c r="P23" s="500"/>
      <c r="Q23" s="500"/>
      <c r="R23" s="501"/>
      <c r="S23" s="501"/>
      <c r="T23" s="502"/>
      <c r="U23" s="141" t="s">
        <v>37</v>
      </c>
    </row>
    <row r="24" spans="1:21" ht="22.5">
      <c r="A24" s="407"/>
      <c r="B24" s="408"/>
      <c r="C24" s="490"/>
      <c r="D24" s="144" t="s">
        <v>36</v>
      </c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69"/>
      <c r="P24" s="269"/>
      <c r="Q24" s="269"/>
      <c r="R24" s="270"/>
      <c r="S24" s="270"/>
      <c r="T24" s="271"/>
      <c r="U24" s="141" t="s">
        <v>37</v>
      </c>
    </row>
    <row r="25" spans="1:21" ht="22.5">
      <c r="A25" s="407"/>
      <c r="B25" s="408"/>
      <c r="C25" s="489" t="s">
        <v>270</v>
      </c>
      <c r="D25" s="143" t="s">
        <v>35</v>
      </c>
      <c r="E25" s="267"/>
      <c r="F25" s="470"/>
      <c r="G25" s="470"/>
      <c r="H25" s="470"/>
      <c r="I25" s="470"/>
      <c r="J25" s="470"/>
      <c r="K25" s="471"/>
      <c r="L25" s="476" t="s">
        <v>271</v>
      </c>
      <c r="M25" s="143" t="s">
        <v>35</v>
      </c>
      <c r="N25" s="267"/>
      <c r="O25" s="470"/>
      <c r="P25" s="470"/>
      <c r="Q25" s="470"/>
      <c r="R25" s="470"/>
      <c r="S25" s="470"/>
      <c r="T25" s="487"/>
      <c r="U25" s="141" t="s">
        <v>37</v>
      </c>
    </row>
    <row r="26" spans="1:21" ht="22.5">
      <c r="A26" s="407"/>
      <c r="B26" s="408"/>
      <c r="C26" s="490"/>
      <c r="D26" s="144" t="s">
        <v>36</v>
      </c>
      <c r="E26" s="270"/>
      <c r="F26" s="478"/>
      <c r="G26" s="478"/>
      <c r="H26" s="478"/>
      <c r="I26" s="478"/>
      <c r="J26" s="478"/>
      <c r="K26" s="479"/>
      <c r="L26" s="477"/>
      <c r="M26" s="144" t="s">
        <v>36</v>
      </c>
      <c r="N26" s="270"/>
      <c r="O26" s="478"/>
      <c r="P26" s="478"/>
      <c r="Q26" s="478"/>
      <c r="R26" s="478"/>
      <c r="S26" s="478"/>
      <c r="T26" s="488"/>
      <c r="U26" s="141" t="s">
        <v>37</v>
      </c>
    </row>
    <row r="27" spans="1:21" ht="12">
      <c r="A27" s="407"/>
      <c r="B27" s="408"/>
      <c r="C27" s="497" t="s">
        <v>13</v>
      </c>
      <c r="D27" s="498"/>
      <c r="E27" s="354" t="s">
        <v>23</v>
      </c>
      <c r="F27" s="355"/>
      <c r="G27" s="357" t="s">
        <v>321</v>
      </c>
      <c r="H27" s="358"/>
      <c r="I27" s="178"/>
      <c r="J27" s="178"/>
      <c r="K27" s="178"/>
      <c r="L27" s="178"/>
      <c r="M27" s="178"/>
      <c r="N27" s="178"/>
      <c r="O27" s="6" t="s">
        <v>14</v>
      </c>
      <c r="P27" s="169"/>
      <c r="Q27" s="289" t="s">
        <v>15</v>
      </c>
      <c r="R27" s="289"/>
      <c r="S27" s="72"/>
      <c r="T27" s="74"/>
      <c r="U27" s="141" t="s">
        <v>37</v>
      </c>
    </row>
    <row r="28" spans="1:21" ht="12">
      <c r="A28" s="407"/>
      <c r="B28" s="408"/>
      <c r="C28" s="460" t="s">
        <v>30</v>
      </c>
      <c r="D28" s="461"/>
      <c r="E28" s="462" t="s">
        <v>31</v>
      </c>
      <c r="F28" s="463"/>
      <c r="G28" s="472" t="s">
        <v>33</v>
      </c>
      <c r="H28" s="472"/>
      <c r="I28" s="472"/>
      <c r="J28" s="472" t="s">
        <v>34</v>
      </c>
      <c r="K28" s="472"/>
      <c r="L28" s="473"/>
      <c r="M28" s="503" t="s">
        <v>32</v>
      </c>
      <c r="N28" s="463"/>
      <c r="O28" s="472" t="s">
        <v>33</v>
      </c>
      <c r="P28" s="472"/>
      <c r="Q28" s="472"/>
      <c r="R28" s="472" t="s">
        <v>34</v>
      </c>
      <c r="S28" s="472"/>
      <c r="T28" s="509"/>
      <c r="U28" s="141" t="s">
        <v>37</v>
      </c>
    </row>
    <row r="29" spans="1:21" ht="23.25" thickBot="1">
      <c r="A29" s="409"/>
      <c r="B29" s="410"/>
      <c r="C29" s="429" t="s">
        <v>84</v>
      </c>
      <c r="D29" s="430"/>
      <c r="E29" s="431"/>
      <c r="F29" s="432"/>
      <c r="G29" s="21" t="s">
        <v>82</v>
      </c>
      <c r="H29" s="432"/>
      <c r="I29" s="432"/>
      <c r="J29" s="21" t="s">
        <v>83</v>
      </c>
      <c r="K29" s="150"/>
      <c r="L29" s="150"/>
      <c r="M29" s="150"/>
      <c r="N29" s="150"/>
      <c r="O29" s="151"/>
      <c r="P29" s="151"/>
      <c r="Q29" s="151"/>
      <c r="R29" s="151"/>
      <c r="S29" s="151"/>
      <c r="T29" s="152"/>
      <c r="U29" s="141" t="s">
        <v>37</v>
      </c>
    </row>
    <row r="30" spans="1:23" ht="22.5">
      <c r="A30" s="411" t="s">
        <v>273</v>
      </c>
      <c r="B30" s="412"/>
      <c r="C30" s="491" t="s">
        <v>10</v>
      </c>
      <c r="D30" s="153" t="s">
        <v>35</v>
      </c>
      <c r="E30" s="480"/>
      <c r="F30" s="480"/>
      <c r="G30" s="480"/>
      <c r="H30" s="480"/>
      <c r="I30" s="480"/>
      <c r="J30" s="480"/>
      <c r="K30" s="480"/>
      <c r="L30" s="480"/>
      <c r="M30" s="480"/>
      <c r="N30" s="480"/>
      <c r="O30" s="480"/>
      <c r="P30" s="480"/>
      <c r="Q30" s="480"/>
      <c r="R30" s="481"/>
      <c r="S30" s="481"/>
      <c r="T30" s="482"/>
      <c r="U30" s="141" t="s">
        <v>37</v>
      </c>
      <c r="V30" s="1"/>
      <c r="W30" s="1"/>
    </row>
    <row r="31" spans="1:23" ht="22.5">
      <c r="A31" s="413"/>
      <c r="B31" s="414"/>
      <c r="C31" s="492"/>
      <c r="D31" s="145" t="s">
        <v>36</v>
      </c>
      <c r="E31" s="285"/>
      <c r="F31" s="285"/>
      <c r="G31" s="285"/>
      <c r="H31" s="285"/>
      <c r="I31" s="285"/>
      <c r="J31" s="285"/>
      <c r="K31" s="285"/>
      <c r="L31" s="285"/>
      <c r="M31" s="285"/>
      <c r="N31" s="285"/>
      <c r="O31" s="285"/>
      <c r="P31" s="285"/>
      <c r="Q31" s="285"/>
      <c r="R31" s="286"/>
      <c r="S31" s="286"/>
      <c r="T31" s="359"/>
      <c r="U31" s="141" t="s">
        <v>37</v>
      </c>
      <c r="V31" s="1"/>
      <c r="W31" s="1"/>
    </row>
    <row r="32" spans="1:23" ht="22.5">
      <c r="A32" s="413"/>
      <c r="B32" s="414"/>
      <c r="C32" s="476" t="s">
        <v>270</v>
      </c>
      <c r="D32" s="143" t="s">
        <v>35</v>
      </c>
      <c r="E32" s="267"/>
      <c r="F32" s="470"/>
      <c r="G32" s="470"/>
      <c r="H32" s="470"/>
      <c r="I32" s="470"/>
      <c r="J32" s="470"/>
      <c r="K32" s="471"/>
      <c r="L32" s="476" t="s">
        <v>271</v>
      </c>
      <c r="M32" s="143" t="s">
        <v>35</v>
      </c>
      <c r="N32" s="267"/>
      <c r="O32" s="470"/>
      <c r="P32" s="470"/>
      <c r="Q32" s="470"/>
      <c r="R32" s="470"/>
      <c r="S32" s="470"/>
      <c r="T32" s="487"/>
      <c r="U32" s="141" t="s">
        <v>37</v>
      </c>
      <c r="V32" s="1"/>
      <c r="W32" s="1"/>
    </row>
    <row r="33" spans="1:23" ht="22.5">
      <c r="A33" s="413"/>
      <c r="B33" s="414"/>
      <c r="C33" s="477"/>
      <c r="D33" s="144" t="s">
        <v>36</v>
      </c>
      <c r="E33" s="270"/>
      <c r="F33" s="478"/>
      <c r="G33" s="478"/>
      <c r="H33" s="478"/>
      <c r="I33" s="478"/>
      <c r="J33" s="478"/>
      <c r="K33" s="479"/>
      <c r="L33" s="477"/>
      <c r="M33" s="144" t="s">
        <v>36</v>
      </c>
      <c r="N33" s="270"/>
      <c r="O33" s="478"/>
      <c r="P33" s="478"/>
      <c r="Q33" s="478"/>
      <c r="R33" s="478"/>
      <c r="S33" s="478"/>
      <c r="T33" s="488"/>
      <c r="U33" s="141" t="s">
        <v>37</v>
      </c>
      <c r="V33" s="1"/>
      <c r="W33" s="1"/>
    </row>
    <row r="34" spans="1:23" ht="12">
      <c r="A34" s="413"/>
      <c r="B34" s="414"/>
      <c r="C34" s="468" t="s">
        <v>13</v>
      </c>
      <c r="D34" s="469"/>
      <c r="E34" s="354" t="s">
        <v>23</v>
      </c>
      <c r="F34" s="355"/>
      <c r="G34" s="357" t="s">
        <v>321</v>
      </c>
      <c r="H34" s="358"/>
      <c r="I34" s="178"/>
      <c r="J34" s="178"/>
      <c r="K34" s="178"/>
      <c r="L34" s="178"/>
      <c r="M34" s="178"/>
      <c r="N34" s="178"/>
      <c r="O34" s="6" t="s">
        <v>14</v>
      </c>
      <c r="P34" s="169"/>
      <c r="Q34" s="355" t="s">
        <v>15</v>
      </c>
      <c r="R34" s="355"/>
      <c r="S34" s="7"/>
      <c r="T34" s="20"/>
      <c r="U34" s="142" t="s">
        <v>37</v>
      </c>
      <c r="V34" s="1"/>
      <c r="W34" s="1"/>
    </row>
    <row r="35" spans="1:23" ht="12">
      <c r="A35" s="413"/>
      <c r="B35" s="414"/>
      <c r="C35" s="464" t="s">
        <v>30</v>
      </c>
      <c r="D35" s="465"/>
      <c r="E35" s="467" t="s">
        <v>31</v>
      </c>
      <c r="F35" s="392"/>
      <c r="G35" s="474" t="s">
        <v>33</v>
      </c>
      <c r="H35" s="474"/>
      <c r="I35" s="474"/>
      <c r="J35" s="474" t="s">
        <v>34</v>
      </c>
      <c r="K35" s="474"/>
      <c r="L35" s="475"/>
      <c r="M35" s="391" t="s">
        <v>32</v>
      </c>
      <c r="N35" s="392"/>
      <c r="O35" s="474" t="s">
        <v>33</v>
      </c>
      <c r="P35" s="474"/>
      <c r="Q35" s="474"/>
      <c r="R35" s="474" t="s">
        <v>34</v>
      </c>
      <c r="S35" s="474"/>
      <c r="T35" s="508"/>
      <c r="U35" s="142" t="s">
        <v>37</v>
      </c>
      <c r="V35" s="1"/>
      <c r="W35" s="1"/>
    </row>
    <row r="36" spans="1:21" ht="23.25" thickBot="1">
      <c r="A36" s="415"/>
      <c r="B36" s="416"/>
      <c r="C36" s="466" t="s">
        <v>84</v>
      </c>
      <c r="D36" s="430"/>
      <c r="E36" s="431"/>
      <c r="F36" s="432"/>
      <c r="G36" s="21" t="s">
        <v>82</v>
      </c>
      <c r="H36" s="432"/>
      <c r="I36" s="432"/>
      <c r="J36" s="21" t="s">
        <v>83</v>
      </c>
      <c r="K36" s="21"/>
      <c r="L36" s="99"/>
      <c r="M36" s="99"/>
      <c r="N36" s="99"/>
      <c r="O36" s="99"/>
      <c r="P36" s="99"/>
      <c r="Q36" s="99"/>
      <c r="R36" s="99"/>
      <c r="S36" s="99"/>
      <c r="T36" s="100"/>
      <c r="U36" s="142" t="s">
        <v>37</v>
      </c>
    </row>
    <row r="37" spans="1:21" ht="15" thickBot="1">
      <c r="A37" s="506" t="s">
        <v>252</v>
      </c>
      <c r="B37" s="507"/>
      <c r="C37" s="39"/>
      <c r="D37" s="39"/>
      <c r="E37" s="21" t="s">
        <v>80</v>
      </c>
      <c r="F37" s="21"/>
      <c r="G37" s="21" t="s">
        <v>81</v>
      </c>
      <c r="H37" s="21"/>
      <c r="I37" s="148" t="s">
        <v>312</v>
      </c>
      <c r="J37" s="146"/>
      <c r="K37" s="146"/>
      <c r="L37" s="174"/>
      <c r="M37" s="174"/>
      <c r="N37" s="175" t="s">
        <v>307</v>
      </c>
      <c r="O37" s="175"/>
      <c r="P37" s="175"/>
      <c r="Q37" s="504">
        <f>+L37*200</f>
        <v>0</v>
      </c>
      <c r="R37" s="504"/>
      <c r="S37" s="504"/>
      <c r="T37" s="147" t="s">
        <v>85</v>
      </c>
      <c r="U37" s="142" t="s">
        <v>37</v>
      </c>
    </row>
    <row r="38" spans="1:20" ht="12">
      <c r="A38" s="505" t="s">
        <v>294</v>
      </c>
      <c r="B38" s="505"/>
      <c r="C38" s="505"/>
      <c r="D38" s="505"/>
      <c r="E38" s="505"/>
      <c r="F38" s="505"/>
      <c r="G38" s="505"/>
      <c r="H38" s="505"/>
      <c r="I38" s="505"/>
      <c r="J38" s="505"/>
      <c r="K38" s="505"/>
      <c r="L38" s="505"/>
      <c r="M38" s="505"/>
      <c r="N38" s="505"/>
      <c r="O38" s="505"/>
      <c r="P38" s="505"/>
      <c r="Q38" s="505"/>
      <c r="R38" s="505"/>
      <c r="S38" s="505"/>
      <c r="T38" s="505"/>
    </row>
    <row r="39" spans="1:20" ht="12">
      <c r="A39" s="505" t="s">
        <v>87</v>
      </c>
      <c r="B39" s="505"/>
      <c r="C39" s="505"/>
      <c r="D39" s="505"/>
      <c r="E39" s="505"/>
      <c r="F39" s="505"/>
      <c r="G39" s="505"/>
      <c r="H39" s="505"/>
      <c r="I39" s="505"/>
      <c r="J39" s="505"/>
      <c r="K39" s="505"/>
      <c r="L39" s="505"/>
      <c r="M39" s="505"/>
      <c r="N39" s="505"/>
      <c r="O39" s="505"/>
      <c r="P39" s="505"/>
      <c r="Q39" s="505"/>
      <c r="R39" s="505"/>
      <c r="S39" s="505"/>
      <c r="T39" s="505"/>
    </row>
    <row r="40" spans="1:20" ht="26.25" customHeight="1">
      <c r="A40" s="570" t="s">
        <v>320</v>
      </c>
      <c r="B40" s="570"/>
      <c r="C40" s="570"/>
      <c r="D40" s="570"/>
      <c r="E40" s="570"/>
      <c r="F40" s="570"/>
      <c r="G40" s="570"/>
      <c r="H40" s="570"/>
      <c r="I40" s="570"/>
      <c r="J40" s="570"/>
      <c r="K40" s="570"/>
      <c r="L40" s="570"/>
      <c r="M40" s="570"/>
      <c r="N40" s="570"/>
      <c r="O40" s="570"/>
      <c r="P40" s="570"/>
      <c r="Q40" s="570"/>
      <c r="R40" s="570"/>
      <c r="S40" s="570"/>
      <c r="T40" s="570"/>
    </row>
    <row r="41" spans="1:20" ht="12">
      <c r="A41" s="2" t="s">
        <v>88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ht="12">
      <c r="A42" s="33" t="s">
        <v>295</v>
      </c>
    </row>
    <row r="43" ht="12.75">
      <c r="A43" s="25" t="s">
        <v>296</v>
      </c>
    </row>
    <row r="76" ht="12">
      <c r="U76" s="33">
        <v>1</v>
      </c>
    </row>
    <row r="77" ht="12">
      <c r="U77" s="33">
        <v>2</v>
      </c>
    </row>
    <row r="78" ht="12">
      <c r="U78" s="33">
        <v>3</v>
      </c>
    </row>
    <row r="79" ht="12">
      <c r="U79" s="33">
        <v>4</v>
      </c>
    </row>
    <row r="80" ht="12">
      <c r="U80" s="33">
        <v>5</v>
      </c>
    </row>
    <row r="81" ht="12">
      <c r="U81" s="33">
        <v>6</v>
      </c>
    </row>
    <row r="82" ht="12">
      <c r="U82" s="33">
        <v>7</v>
      </c>
    </row>
    <row r="83" ht="12">
      <c r="U83" s="33">
        <v>8</v>
      </c>
    </row>
    <row r="84" ht="12">
      <c r="U84" s="33">
        <v>9</v>
      </c>
    </row>
    <row r="85" ht="12">
      <c r="U85" s="33">
        <v>10</v>
      </c>
    </row>
    <row r="86" ht="12">
      <c r="U86" s="33">
        <v>11</v>
      </c>
    </row>
    <row r="87" ht="12">
      <c r="U87" s="33">
        <v>12</v>
      </c>
    </row>
    <row r="88" ht="12">
      <c r="U88" s="33">
        <v>13</v>
      </c>
    </row>
    <row r="89" ht="12">
      <c r="U89" s="33">
        <v>14</v>
      </c>
    </row>
    <row r="90" ht="12">
      <c r="U90" s="33">
        <v>15</v>
      </c>
    </row>
    <row r="91" ht="12">
      <c r="U91" s="33">
        <v>16</v>
      </c>
    </row>
    <row r="92" ht="12">
      <c r="U92" s="33">
        <v>17</v>
      </c>
    </row>
    <row r="93" ht="12">
      <c r="U93" s="33">
        <v>18</v>
      </c>
    </row>
    <row r="94" ht="12">
      <c r="U94" s="33">
        <v>19</v>
      </c>
    </row>
    <row r="95" ht="12">
      <c r="U95" s="33">
        <v>20</v>
      </c>
    </row>
    <row r="96" ht="12">
      <c r="U96" s="33">
        <v>21</v>
      </c>
    </row>
    <row r="97" ht="12">
      <c r="U97" s="33">
        <v>22</v>
      </c>
    </row>
    <row r="98" ht="12">
      <c r="U98" s="33">
        <v>23</v>
      </c>
    </row>
    <row r="99" ht="12">
      <c r="U99" s="33">
        <v>24</v>
      </c>
    </row>
    <row r="100" ht="12">
      <c r="U100" s="33">
        <v>25</v>
      </c>
    </row>
    <row r="101" ht="12">
      <c r="U101" s="33">
        <v>26</v>
      </c>
    </row>
    <row r="102" ht="12">
      <c r="U102" s="33">
        <v>27</v>
      </c>
    </row>
    <row r="103" ht="12">
      <c r="U103" s="33">
        <v>28</v>
      </c>
    </row>
    <row r="104" ht="12">
      <c r="U104" s="33">
        <v>29</v>
      </c>
    </row>
    <row r="105" ht="12">
      <c r="U105" s="33">
        <v>30</v>
      </c>
    </row>
    <row r="106" ht="12">
      <c r="U106" s="33">
        <v>31</v>
      </c>
    </row>
  </sheetData>
  <sheetProtection formatCells="0"/>
  <mergeCells count="90">
    <mergeCell ref="A40:T40"/>
    <mergeCell ref="Q37:S37"/>
    <mergeCell ref="A38:T38"/>
    <mergeCell ref="A39:T39"/>
    <mergeCell ref="A37:B37"/>
    <mergeCell ref="R35:T35"/>
    <mergeCell ref="M35:N35"/>
    <mergeCell ref="O28:Q28"/>
    <mergeCell ref="Q34:R34"/>
    <mergeCell ref="N32:T32"/>
    <mergeCell ref="N33:T33"/>
    <mergeCell ref="G27:H27"/>
    <mergeCell ref="G34:H34"/>
    <mergeCell ref="R28:T28"/>
    <mergeCell ref="Q27:R27"/>
    <mergeCell ref="C30:C31"/>
    <mergeCell ref="C32:C33"/>
    <mergeCell ref="C21:K21"/>
    <mergeCell ref="L21:T21"/>
    <mergeCell ref="H29:I29"/>
    <mergeCell ref="C27:D27"/>
    <mergeCell ref="C23:C24"/>
    <mergeCell ref="E23:T23"/>
    <mergeCell ref="E24:T24"/>
    <mergeCell ref="C22:K22"/>
    <mergeCell ref="L22:T22"/>
    <mergeCell ref="N25:T25"/>
    <mergeCell ref="N26:T26"/>
    <mergeCell ref="L25:L26"/>
    <mergeCell ref="E26:K26"/>
    <mergeCell ref="E25:K25"/>
    <mergeCell ref="C25:C26"/>
    <mergeCell ref="J28:L28"/>
    <mergeCell ref="G35:I35"/>
    <mergeCell ref="J35:L35"/>
    <mergeCell ref="L32:L33"/>
    <mergeCell ref="E33:K33"/>
    <mergeCell ref="G28:I28"/>
    <mergeCell ref="E30:T30"/>
    <mergeCell ref="E31:T31"/>
    <mergeCell ref="O35:Q35"/>
    <mergeCell ref="M28:N28"/>
    <mergeCell ref="C28:D28"/>
    <mergeCell ref="E28:F28"/>
    <mergeCell ref="C35:D35"/>
    <mergeCell ref="C36:D36"/>
    <mergeCell ref="E36:F36"/>
    <mergeCell ref="E35:F35"/>
    <mergeCell ref="C34:D34"/>
    <mergeCell ref="E34:F34"/>
    <mergeCell ref="E32:K32"/>
    <mergeCell ref="H36:I36"/>
    <mergeCell ref="D15:K15"/>
    <mergeCell ref="M15:T15"/>
    <mergeCell ref="L20:T20"/>
    <mergeCell ref="L18:T18"/>
    <mergeCell ref="L19:T19"/>
    <mergeCell ref="C17:K17"/>
    <mergeCell ref="L17:O17"/>
    <mergeCell ref="C18:K18"/>
    <mergeCell ref="C19:K19"/>
    <mergeCell ref="C20:K20"/>
    <mergeCell ref="K5:L5"/>
    <mergeCell ref="M4:S4"/>
    <mergeCell ref="M5:N5"/>
    <mergeCell ref="D14:T14"/>
    <mergeCell ref="P13:T13"/>
    <mergeCell ref="D13:F13"/>
    <mergeCell ref="G13:I13"/>
    <mergeCell ref="J13:N13"/>
    <mergeCell ref="A3:F3"/>
    <mergeCell ref="A11:B11"/>
    <mergeCell ref="A12:B12"/>
    <mergeCell ref="A13:B15"/>
    <mergeCell ref="A7:T7"/>
    <mergeCell ref="A9:T9"/>
    <mergeCell ref="C11:T11"/>
    <mergeCell ref="C12:T12"/>
    <mergeCell ref="O5:S5"/>
    <mergeCell ref="H5:J5"/>
    <mergeCell ref="P17:R17"/>
    <mergeCell ref="A23:B29"/>
    <mergeCell ref="A30:B36"/>
    <mergeCell ref="A17:B17"/>
    <mergeCell ref="A18:B20"/>
    <mergeCell ref="A21:B21"/>
    <mergeCell ref="A22:B22"/>
    <mergeCell ref="E27:F27"/>
    <mergeCell ref="C29:D29"/>
    <mergeCell ref="E29:F29"/>
  </mergeCells>
  <dataValidations count="4">
    <dataValidation allowBlank="1" showInputMessage="1" showErrorMessage="1" imeMode="on" sqref="G27:M27 E30:T30 O13:P13 E25:K25 N25 E23:T23 O5 N32 D14:T14 L21 C11:T12 E32:K32 M5 C21 J13 G34:M34"/>
    <dataValidation allowBlank="1" showInputMessage="1" showErrorMessage="1" imeMode="off" sqref="E31:T31 E26:K26 N26 M15:T15 E24:T24 N33 D15:K15 E33:K33 D13:F13"/>
    <dataValidation type="list" allowBlank="1" showInputMessage="1" showErrorMessage="1" sqref="S2">
      <formula1>$U$76:$U$106</formula1>
    </dataValidation>
    <dataValidation type="list" allowBlank="1" showInputMessage="1" showErrorMessage="1" sqref="Q2">
      <formula1>$U$76:$U$87</formula1>
    </dataValidation>
  </dataValidations>
  <printOptions horizontalCentered="1"/>
  <pageMargins left="0.3937007874015748" right="0.3937007874015748" top="0.3937007874015748" bottom="0.3937007874015748" header="0" footer="0"/>
  <pageSetup horizontalDpi="400" verticalDpi="400" orientation="portrait" paperSize="9" scale="95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282"/>
  <sheetViews>
    <sheetView showGridLines="0" showZeros="0" view="pageBreakPreview" zoomScaleSheetLayoutView="100" zoomScalePageLayoutView="0" workbookViewId="0" topLeftCell="A1">
      <pane ySplit="1" topLeftCell="A241" activePane="bottomLeft" state="frozen"/>
      <selection pane="topLeft" activeCell="D11" sqref="D11:K11"/>
      <selection pane="bottomLeft" activeCell="A264" sqref="A264"/>
    </sheetView>
  </sheetViews>
  <sheetFormatPr defaultColWidth="9.140625" defaultRowHeight="12"/>
  <cols>
    <col min="1" max="14" width="4.8515625" style="2" customWidth="1"/>
    <col min="15" max="15" width="5.421875" style="2" bestFit="1" customWidth="1"/>
    <col min="16" max="20" width="4.8515625" style="2" customWidth="1"/>
    <col min="21" max="21" width="10.28125" style="2" hidden="1" customWidth="1"/>
    <col min="22" max="22" width="11.140625" style="2" hidden="1" customWidth="1"/>
    <col min="23" max="23" width="10.28125" style="2" hidden="1" customWidth="1"/>
    <col min="24" max="26" width="9.140625" style="2" hidden="1" customWidth="1"/>
    <col min="27" max="27" width="19.140625" style="2" hidden="1" customWidth="1"/>
    <col min="28" max="16384" width="9.140625" style="2" customWidth="1"/>
  </cols>
  <sheetData>
    <row r="1" ht="28.5">
      <c r="U1" s="52" t="s">
        <v>283</v>
      </c>
    </row>
    <row r="2" spans="2:21" s="95" customFormat="1" ht="15">
      <c r="B2" s="96"/>
      <c r="C2" s="49"/>
      <c r="D2" s="49"/>
      <c r="E2" s="49"/>
      <c r="F2" s="49"/>
      <c r="G2" s="49"/>
      <c r="H2" s="49"/>
      <c r="I2" s="49"/>
      <c r="J2" s="49"/>
      <c r="K2" s="49"/>
      <c r="N2" s="95" t="s">
        <v>249</v>
      </c>
      <c r="O2" s="134">
        <f>+'初期登録'!$J$2</f>
        <v>27</v>
      </c>
      <c r="P2" s="132" t="s">
        <v>251</v>
      </c>
      <c r="Q2" s="50"/>
      <c r="R2" s="51" t="s">
        <v>26</v>
      </c>
      <c r="S2" s="50"/>
      <c r="T2" s="51" t="s">
        <v>27</v>
      </c>
      <c r="U2" s="52" t="s">
        <v>104</v>
      </c>
    </row>
    <row r="3" spans="1:21" s="24" customFormat="1" ht="15">
      <c r="A3" s="551" t="s">
        <v>0</v>
      </c>
      <c r="B3" s="551"/>
      <c r="C3" s="551"/>
      <c r="D3" s="551"/>
      <c r="E3" s="551"/>
      <c r="F3" s="551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52" t="s">
        <v>105</v>
      </c>
    </row>
    <row r="4" spans="1:21" s="24" customFormat="1" ht="13.5">
      <c r="A4" s="329" t="str">
        <f>IF(H8=0,"支部長　様",+H8&amp;"地区会長　様")</f>
        <v>仙台青葉地区会長　様</v>
      </c>
      <c r="B4" s="329"/>
      <c r="C4" s="329"/>
      <c r="D4" s="329"/>
      <c r="E4" s="329"/>
      <c r="F4" s="329"/>
      <c r="G4" s="97"/>
      <c r="H4" s="97"/>
      <c r="I4" s="97"/>
      <c r="J4" s="97"/>
      <c r="K4" s="97"/>
      <c r="L4" s="97"/>
      <c r="M4" s="283" t="str">
        <f>+'初期登録'!$C$8</f>
        <v>仙台市立青葉小学校</v>
      </c>
      <c r="N4" s="283"/>
      <c r="O4" s="283"/>
      <c r="P4" s="283"/>
      <c r="Q4" s="283"/>
      <c r="R4" s="283"/>
      <c r="S4" s="283"/>
      <c r="T4" s="97"/>
      <c r="U4" s="52"/>
    </row>
    <row r="5" spans="8:21" ht="25.5" customHeight="1">
      <c r="H5" s="552" t="s">
        <v>1</v>
      </c>
      <c r="I5" s="552"/>
      <c r="J5" s="552"/>
      <c r="K5" s="553" t="s">
        <v>2</v>
      </c>
      <c r="L5" s="553"/>
      <c r="M5" s="238" t="str">
        <f>+'初期登録'!$M$6</f>
        <v>校長</v>
      </c>
      <c r="N5" s="238"/>
      <c r="O5" s="235" t="str">
        <f>+'初期登録'!$O$6</f>
        <v>○○　○○</v>
      </c>
      <c r="P5" s="235"/>
      <c r="Q5" s="235"/>
      <c r="R5" s="235"/>
      <c r="S5" s="235"/>
      <c r="T5" s="27" t="s">
        <v>3</v>
      </c>
      <c r="U5" s="34" t="s">
        <v>106</v>
      </c>
    </row>
    <row r="6" spans="9:21" s="3" customFormat="1" ht="10.5">
      <c r="I6" s="35"/>
      <c r="J6" s="35"/>
      <c r="K6" s="35"/>
      <c r="L6" s="36"/>
      <c r="M6" s="36"/>
      <c r="N6" s="36"/>
      <c r="T6" s="37"/>
      <c r="U6" s="38" t="s">
        <v>107</v>
      </c>
    </row>
    <row r="7" spans="1:21" ht="24">
      <c r="A7" s="322" t="str">
        <f>"第"&amp;O2+22&amp;"回アンサンブルコンテスト宮城県大会　兼"</f>
        <v>第49回アンサンブルコンテスト宮城県大会　兼</v>
      </c>
      <c r="B7" s="322"/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322"/>
      <c r="S7" s="322"/>
      <c r="T7" s="322"/>
      <c r="U7" s="34" t="s">
        <v>151</v>
      </c>
    </row>
    <row r="8" spans="3:21" ht="21">
      <c r="C8" s="14"/>
      <c r="D8" s="14"/>
      <c r="E8" s="14"/>
      <c r="F8" s="14"/>
      <c r="G8" s="16" t="s">
        <v>67</v>
      </c>
      <c r="H8" s="239" t="str">
        <f>+'初期登録'!$C$6</f>
        <v>仙台青葉</v>
      </c>
      <c r="I8" s="239"/>
      <c r="J8" s="239"/>
      <c r="K8" s="239"/>
      <c r="L8" s="15" t="s">
        <v>68</v>
      </c>
      <c r="M8" s="14"/>
      <c r="N8" s="14"/>
      <c r="O8" s="14"/>
      <c r="P8" s="14"/>
      <c r="Q8" s="14"/>
      <c r="R8" s="14"/>
      <c r="S8" s="14"/>
      <c r="T8" s="14"/>
      <c r="U8" s="34"/>
    </row>
    <row r="9" spans="1:21" ht="24">
      <c r="A9" s="322" t="s">
        <v>21</v>
      </c>
      <c r="B9" s="322"/>
      <c r="C9" s="548"/>
      <c r="D9" s="548"/>
      <c r="E9" s="548"/>
      <c r="F9" s="548"/>
      <c r="G9" s="548"/>
      <c r="H9" s="548"/>
      <c r="I9" s="548"/>
      <c r="J9" s="548"/>
      <c r="K9" s="548"/>
      <c r="L9" s="548"/>
      <c r="M9" s="548"/>
      <c r="N9" s="548"/>
      <c r="O9" s="548"/>
      <c r="P9" s="548"/>
      <c r="Q9" s="548"/>
      <c r="R9" s="548"/>
      <c r="S9" s="548"/>
      <c r="T9" s="548"/>
      <c r="U9" s="34" t="s">
        <v>109</v>
      </c>
    </row>
    <row r="10" spans="3:21" s="3" customFormat="1" ht="11.25" thickBot="1"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38" t="s">
        <v>152</v>
      </c>
    </row>
    <row r="11" spans="1:21" ht="24">
      <c r="A11" s="549" t="s">
        <v>17</v>
      </c>
      <c r="B11" s="550"/>
      <c r="C11" s="325" t="str">
        <f>+'初期登録'!$C$7</f>
        <v>センダイシリツアオバショウガッコウ</v>
      </c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7"/>
      <c r="U11" s="34" t="s">
        <v>109</v>
      </c>
    </row>
    <row r="12" spans="1:21" ht="35.25">
      <c r="A12" s="540" t="s">
        <v>4</v>
      </c>
      <c r="B12" s="541"/>
      <c r="C12" s="246" t="str">
        <f>+'初期登録'!$C$8</f>
        <v>仙台市立青葉小学校</v>
      </c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7"/>
      <c r="R12" s="248"/>
      <c r="S12" s="248"/>
      <c r="T12" s="249"/>
      <c r="U12" s="34" t="s">
        <v>113</v>
      </c>
    </row>
    <row r="13" spans="1:21" ht="31.5">
      <c r="A13" s="542" t="s">
        <v>5</v>
      </c>
      <c r="B13" s="543"/>
      <c r="C13" s="63" t="s">
        <v>18</v>
      </c>
      <c r="D13" s="255" t="str">
        <f>+'初期登録'!$D$9</f>
        <v>980-XXXX</v>
      </c>
      <c r="E13" s="255"/>
      <c r="F13" s="255"/>
      <c r="G13" s="250" t="s">
        <v>9</v>
      </c>
      <c r="H13" s="251"/>
      <c r="I13" s="251"/>
      <c r="J13" s="255" t="str">
        <f>+'初期登録'!$J$9</f>
        <v>仙台　太郎</v>
      </c>
      <c r="K13" s="256"/>
      <c r="L13" s="256"/>
      <c r="M13" s="256"/>
      <c r="N13" s="256"/>
      <c r="O13" s="168" t="s">
        <v>289</v>
      </c>
      <c r="P13" s="257" t="str">
        <f>+'初期登録'!$Q$9</f>
        <v>090-XXXX-XXXX</v>
      </c>
      <c r="Q13" s="258"/>
      <c r="R13" s="258"/>
      <c r="S13" s="258"/>
      <c r="T13" s="259"/>
      <c r="U13" s="34" t="s">
        <v>114</v>
      </c>
    </row>
    <row r="14" spans="1:21" ht="35.25">
      <c r="A14" s="544"/>
      <c r="B14" s="545"/>
      <c r="C14" s="64" t="s">
        <v>8</v>
      </c>
      <c r="D14" s="233" t="str">
        <f>+'初期登録'!$D$10</f>
        <v>宮城県仙台市青葉区青葉○丁目○番○号</v>
      </c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4"/>
      <c r="U14" s="34" t="s">
        <v>115</v>
      </c>
    </row>
    <row r="15" spans="1:21" ht="24.75" thickBot="1">
      <c r="A15" s="546"/>
      <c r="B15" s="547"/>
      <c r="C15" s="65" t="s">
        <v>19</v>
      </c>
      <c r="D15" s="252" t="str">
        <f>+'初期登録'!$D$11</f>
        <v>022-379-6001</v>
      </c>
      <c r="E15" s="252"/>
      <c r="F15" s="252"/>
      <c r="G15" s="252"/>
      <c r="H15" s="252"/>
      <c r="I15" s="252"/>
      <c r="J15" s="252"/>
      <c r="K15" s="254"/>
      <c r="L15" s="66" t="s">
        <v>20</v>
      </c>
      <c r="M15" s="252" t="str">
        <f>+'初期登録'!$M$11</f>
        <v>022-379-6003</v>
      </c>
      <c r="N15" s="252"/>
      <c r="O15" s="252"/>
      <c r="P15" s="252"/>
      <c r="Q15" s="252"/>
      <c r="R15" s="252"/>
      <c r="S15" s="252"/>
      <c r="T15" s="253"/>
      <c r="U15" s="34" t="s">
        <v>116</v>
      </c>
    </row>
    <row r="16" spans="2:21" s="3" customFormat="1" ht="9.75" thickBot="1">
      <c r="B16" s="26"/>
      <c r="C16" s="27"/>
      <c r="L16" s="27"/>
      <c r="U16" s="38"/>
    </row>
    <row r="17" spans="1:22" s="3" customFormat="1" ht="12.75">
      <c r="A17" s="522" t="s">
        <v>28</v>
      </c>
      <c r="B17" s="523"/>
      <c r="C17" s="139"/>
      <c r="D17" s="554" t="s">
        <v>258</v>
      </c>
      <c r="E17" s="554"/>
      <c r="F17" s="139"/>
      <c r="G17" s="554" t="s">
        <v>257</v>
      </c>
      <c r="H17" s="554"/>
      <c r="I17" s="139"/>
      <c r="J17" s="554" t="s">
        <v>25</v>
      </c>
      <c r="K17" s="554"/>
      <c r="L17" s="139"/>
      <c r="M17" s="554" t="s">
        <v>256</v>
      </c>
      <c r="N17" s="554"/>
      <c r="O17" s="140"/>
      <c r="P17" s="173" t="s">
        <v>299</v>
      </c>
      <c r="Q17" s="173"/>
      <c r="R17" s="139"/>
      <c r="S17" s="554"/>
      <c r="T17" s="555"/>
      <c r="U17" s="56" t="s">
        <v>108</v>
      </c>
      <c r="V17" s="33"/>
    </row>
    <row r="18" spans="1:22" s="3" customFormat="1" ht="24">
      <c r="A18" s="536" t="s">
        <v>147</v>
      </c>
      <c r="B18" s="537"/>
      <c r="C18" s="171"/>
      <c r="D18" s="538"/>
      <c r="E18" s="538"/>
      <c r="F18" s="538"/>
      <c r="G18" s="538"/>
      <c r="H18" s="538"/>
      <c r="I18" s="538"/>
      <c r="J18" s="538"/>
      <c r="K18" s="538"/>
      <c r="L18" s="170"/>
      <c r="M18" s="538"/>
      <c r="N18" s="538"/>
      <c r="O18" s="538"/>
      <c r="P18" s="538"/>
      <c r="Q18" s="538"/>
      <c r="R18" s="538"/>
      <c r="S18" s="538"/>
      <c r="T18" s="539"/>
      <c r="U18" s="56" t="s">
        <v>153</v>
      </c>
      <c r="V18" s="33"/>
    </row>
    <row r="19" spans="1:22" s="3" customFormat="1" ht="25.5">
      <c r="A19" s="524" t="s">
        <v>16</v>
      </c>
      <c r="B19" s="525"/>
      <c r="C19" s="264" t="s">
        <v>10</v>
      </c>
      <c r="D19" s="70" t="s">
        <v>35</v>
      </c>
      <c r="E19" s="530"/>
      <c r="F19" s="530"/>
      <c r="G19" s="530"/>
      <c r="H19" s="530"/>
      <c r="I19" s="530"/>
      <c r="J19" s="530"/>
      <c r="K19" s="530"/>
      <c r="L19" s="530"/>
      <c r="M19" s="530"/>
      <c r="N19" s="530"/>
      <c r="O19" s="530"/>
      <c r="P19" s="530"/>
      <c r="Q19" s="530"/>
      <c r="R19" s="531"/>
      <c r="S19" s="531"/>
      <c r="T19" s="532"/>
      <c r="U19" s="56" t="s">
        <v>153</v>
      </c>
      <c r="V19" s="33"/>
    </row>
    <row r="20" spans="1:22" s="3" customFormat="1" ht="25.5">
      <c r="A20" s="526"/>
      <c r="B20" s="527"/>
      <c r="C20" s="265"/>
      <c r="D20" s="71" t="s">
        <v>36</v>
      </c>
      <c r="E20" s="533"/>
      <c r="F20" s="533"/>
      <c r="G20" s="533"/>
      <c r="H20" s="533"/>
      <c r="I20" s="533"/>
      <c r="J20" s="533"/>
      <c r="K20" s="533"/>
      <c r="L20" s="533"/>
      <c r="M20" s="533"/>
      <c r="N20" s="533"/>
      <c r="O20" s="533"/>
      <c r="P20" s="533"/>
      <c r="Q20" s="533"/>
      <c r="R20" s="534"/>
      <c r="S20" s="534"/>
      <c r="T20" s="535"/>
      <c r="U20" s="56" t="s">
        <v>153</v>
      </c>
      <c r="V20" s="33"/>
    </row>
    <row r="21" spans="1:22" s="3" customFormat="1" ht="25.5">
      <c r="A21" s="526"/>
      <c r="B21" s="527"/>
      <c r="C21" s="264" t="s">
        <v>11</v>
      </c>
      <c r="D21" s="70" t="s">
        <v>35</v>
      </c>
      <c r="E21" s="530"/>
      <c r="F21" s="530"/>
      <c r="G21" s="530"/>
      <c r="H21" s="530"/>
      <c r="I21" s="530"/>
      <c r="J21" s="530"/>
      <c r="K21" s="530"/>
      <c r="L21" s="530"/>
      <c r="M21" s="530"/>
      <c r="N21" s="530"/>
      <c r="O21" s="530"/>
      <c r="P21" s="530"/>
      <c r="Q21" s="530"/>
      <c r="R21" s="531"/>
      <c r="S21" s="531"/>
      <c r="T21" s="532"/>
      <c r="U21" s="56" t="s">
        <v>153</v>
      </c>
      <c r="V21" s="33"/>
    </row>
    <row r="22" spans="1:22" s="3" customFormat="1" ht="25.5">
      <c r="A22" s="526"/>
      <c r="B22" s="527"/>
      <c r="C22" s="265"/>
      <c r="D22" s="71" t="s">
        <v>36</v>
      </c>
      <c r="E22" s="533"/>
      <c r="F22" s="533"/>
      <c r="G22" s="533"/>
      <c r="H22" s="533"/>
      <c r="I22" s="533"/>
      <c r="J22" s="533"/>
      <c r="K22" s="533"/>
      <c r="L22" s="533"/>
      <c r="M22" s="533"/>
      <c r="N22" s="533"/>
      <c r="O22" s="533"/>
      <c r="P22" s="533"/>
      <c r="Q22" s="533"/>
      <c r="R22" s="534"/>
      <c r="S22" s="534"/>
      <c r="T22" s="535"/>
      <c r="U22" s="56" t="s">
        <v>153</v>
      </c>
      <c r="V22" s="33"/>
    </row>
    <row r="23" spans="1:22" s="3" customFormat="1" ht="25.5">
      <c r="A23" s="526"/>
      <c r="B23" s="527"/>
      <c r="C23" s="264" t="s">
        <v>12</v>
      </c>
      <c r="D23" s="70" t="s">
        <v>35</v>
      </c>
      <c r="E23" s="530"/>
      <c r="F23" s="530"/>
      <c r="G23" s="530"/>
      <c r="H23" s="530"/>
      <c r="I23" s="530"/>
      <c r="J23" s="530"/>
      <c r="K23" s="530"/>
      <c r="L23" s="530"/>
      <c r="M23" s="530"/>
      <c r="N23" s="530"/>
      <c r="O23" s="530"/>
      <c r="P23" s="530"/>
      <c r="Q23" s="530"/>
      <c r="R23" s="531"/>
      <c r="S23" s="531"/>
      <c r="T23" s="532"/>
      <c r="U23" s="56" t="s">
        <v>153</v>
      </c>
      <c r="V23" s="33"/>
    </row>
    <row r="24" spans="1:22" s="3" customFormat="1" ht="25.5">
      <c r="A24" s="526"/>
      <c r="B24" s="527"/>
      <c r="C24" s="265"/>
      <c r="D24" s="71" t="s">
        <v>36</v>
      </c>
      <c r="E24" s="533"/>
      <c r="F24" s="533"/>
      <c r="G24" s="533"/>
      <c r="H24" s="533"/>
      <c r="I24" s="533"/>
      <c r="J24" s="533"/>
      <c r="K24" s="533"/>
      <c r="L24" s="533"/>
      <c r="M24" s="533"/>
      <c r="N24" s="533"/>
      <c r="O24" s="533"/>
      <c r="P24" s="533"/>
      <c r="Q24" s="533"/>
      <c r="R24" s="534"/>
      <c r="S24" s="534"/>
      <c r="T24" s="535"/>
      <c r="U24" s="56" t="s">
        <v>153</v>
      </c>
      <c r="V24" s="33"/>
    </row>
    <row r="25" spans="1:22" s="3" customFormat="1" ht="12">
      <c r="A25" s="526"/>
      <c r="B25" s="527"/>
      <c r="C25" s="291" t="s">
        <v>13</v>
      </c>
      <c r="D25" s="292"/>
      <c r="E25" s="288" t="s">
        <v>23</v>
      </c>
      <c r="F25" s="289"/>
      <c r="G25" s="521"/>
      <c r="H25" s="521"/>
      <c r="I25" s="521"/>
      <c r="J25" s="521"/>
      <c r="K25" s="521"/>
      <c r="L25" s="521"/>
      <c r="M25" s="521"/>
      <c r="N25" s="521"/>
      <c r="O25" s="73" t="s">
        <v>14</v>
      </c>
      <c r="P25" s="172"/>
      <c r="Q25" s="289" t="s">
        <v>15</v>
      </c>
      <c r="R25" s="289"/>
      <c r="S25" s="72"/>
      <c r="T25" s="74"/>
      <c r="U25" s="56" t="s">
        <v>124</v>
      </c>
      <c r="V25" s="33"/>
    </row>
    <row r="26" spans="1:22" s="3" customFormat="1" ht="12.75" thickBot="1">
      <c r="A26" s="528"/>
      <c r="B26" s="529"/>
      <c r="C26" s="294" t="s">
        <v>30</v>
      </c>
      <c r="D26" s="295"/>
      <c r="E26" s="262" t="s">
        <v>31</v>
      </c>
      <c r="F26" s="263"/>
      <c r="G26" s="260" t="s">
        <v>33</v>
      </c>
      <c r="H26" s="260"/>
      <c r="I26" s="260"/>
      <c r="J26" s="260" t="s">
        <v>34</v>
      </c>
      <c r="K26" s="260"/>
      <c r="L26" s="287"/>
      <c r="M26" s="296" t="s">
        <v>32</v>
      </c>
      <c r="N26" s="263"/>
      <c r="O26" s="260" t="s">
        <v>33</v>
      </c>
      <c r="P26" s="260"/>
      <c r="Q26" s="260"/>
      <c r="R26" s="260" t="s">
        <v>34</v>
      </c>
      <c r="S26" s="260"/>
      <c r="T26" s="261"/>
      <c r="U26" s="56" t="s">
        <v>125</v>
      </c>
      <c r="V26" s="33"/>
    </row>
    <row r="27" spans="2:21" s="3" customFormat="1" ht="9.75" thickBot="1">
      <c r="B27" s="26"/>
      <c r="C27" s="27"/>
      <c r="L27" s="27"/>
      <c r="U27" s="38"/>
    </row>
    <row r="28" spans="1:21" s="3" customFormat="1" ht="24">
      <c r="A28" s="89" t="s">
        <v>154</v>
      </c>
      <c r="B28" s="518" t="s">
        <v>148</v>
      </c>
      <c r="C28" s="518"/>
      <c r="D28" s="518" t="s">
        <v>150</v>
      </c>
      <c r="E28" s="518"/>
      <c r="F28" s="518"/>
      <c r="G28" s="518"/>
      <c r="H28" s="518"/>
      <c r="I28" s="518" t="s">
        <v>149</v>
      </c>
      <c r="J28" s="519"/>
      <c r="K28" s="92" t="s">
        <v>155</v>
      </c>
      <c r="L28" s="518" t="s">
        <v>148</v>
      </c>
      <c r="M28" s="518"/>
      <c r="N28" s="518" t="s">
        <v>6</v>
      </c>
      <c r="O28" s="518"/>
      <c r="P28" s="518"/>
      <c r="Q28" s="518"/>
      <c r="R28" s="518"/>
      <c r="S28" s="518" t="s">
        <v>149</v>
      </c>
      <c r="T28" s="520"/>
      <c r="U28" s="56" t="s">
        <v>156</v>
      </c>
    </row>
    <row r="29" spans="1:21" ht="30">
      <c r="A29" s="90">
        <v>1</v>
      </c>
      <c r="B29" s="513"/>
      <c r="C29" s="513"/>
      <c r="D29" s="514"/>
      <c r="E29" s="514"/>
      <c r="F29" s="514"/>
      <c r="G29" s="514"/>
      <c r="H29" s="514"/>
      <c r="I29" s="516"/>
      <c r="J29" s="351"/>
      <c r="K29" s="93">
        <v>5</v>
      </c>
      <c r="L29" s="513"/>
      <c r="M29" s="513"/>
      <c r="N29" s="514"/>
      <c r="O29" s="514"/>
      <c r="P29" s="514"/>
      <c r="Q29" s="514"/>
      <c r="R29" s="514"/>
      <c r="S29" s="516"/>
      <c r="T29" s="517"/>
      <c r="U29" s="128" t="s">
        <v>248</v>
      </c>
    </row>
    <row r="30" spans="1:21" ht="30">
      <c r="A30" s="90">
        <v>2</v>
      </c>
      <c r="B30" s="513"/>
      <c r="C30" s="513"/>
      <c r="D30" s="514"/>
      <c r="E30" s="514"/>
      <c r="F30" s="514"/>
      <c r="G30" s="514"/>
      <c r="H30" s="514"/>
      <c r="I30" s="516"/>
      <c r="J30" s="351"/>
      <c r="K30" s="93">
        <v>6</v>
      </c>
      <c r="L30" s="513"/>
      <c r="M30" s="513"/>
      <c r="N30" s="514"/>
      <c r="O30" s="514"/>
      <c r="P30" s="514"/>
      <c r="Q30" s="514"/>
      <c r="R30" s="514"/>
      <c r="S30" s="516"/>
      <c r="T30" s="517"/>
      <c r="U30" s="128" t="s">
        <v>248</v>
      </c>
    </row>
    <row r="31" spans="1:21" ht="30">
      <c r="A31" s="90">
        <v>3</v>
      </c>
      <c r="B31" s="513"/>
      <c r="C31" s="513"/>
      <c r="D31" s="514"/>
      <c r="E31" s="514"/>
      <c r="F31" s="514"/>
      <c r="G31" s="514"/>
      <c r="H31" s="514"/>
      <c r="I31" s="516"/>
      <c r="J31" s="351"/>
      <c r="K31" s="93">
        <v>7</v>
      </c>
      <c r="L31" s="513"/>
      <c r="M31" s="513"/>
      <c r="N31" s="514"/>
      <c r="O31" s="514"/>
      <c r="P31" s="514"/>
      <c r="Q31" s="514"/>
      <c r="R31" s="514"/>
      <c r="S31" s="516"/>
      <c r="T31" s="517"/>
      <c r="U31" s="128" t="s">
        <v>248</v>
      </c>
    </row>
    <row r="32" spans="1:21" ht="30.75" thickBot="1">
      <c r="A32" s="91">
        <v>4</v>
      </c>
      <c r="B32" s="515"/>
      <c r="C32" s="515"/>
      <c r="D32" s="510"/>
      <c r="E32" s="510"/>
      <c r="F32" s="510"/>
      <c r="G32" s="510"/>
      <c r="H32" s="510"/>
      <c r="I32" s="511"/>
      <c r="J32" s="431"/>
      <c r="K32" s="94">
        <v>8</v>
      </c>
      <c r="L32" s="515"/>
      <c r="M32" s="515"/>
      <c r="N32" s="510"/>
      <c r="O32" s="510"/>
      <c r="P32" s="510"/>
      <c r="Q32" s="510"/>
      <c r="R32" s="510"/>
      <c r="S32" s="511"/>
      <c r="T32" s="512"/>
      <c r="U32" s="128" t="s">
        <v>248</v>
      </c>
    </row>
    <row r="33" s="3" customFormat="1" ht="9">
      <c r="U33" s="61"/>
    </row>
    <row r="34" spans="1:21" ht="17.25">
      <c r="A34" s="293" t="s">
        <v>86</v>
      </c>
      <c r="B34" s="293"/>
      <c r="C34" s="293"/>
      <c r="D34" s="293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127" t="s">
        <v>37</v>
      </c>
    </row>
    <row r="35" spans="1:21" ht="17.25">
      <c r="A35" s="293" t="s">
        <v>87</v>
      </c>
      <c r="B35" s="293"/>
      <c r="C35" s="293"/>
      <c r="D35" s="293"/>
      <c r="E35" s="293"/>
      <c r="F35" s="293"/>
      <c r="G35" s="293"/>
      <c r="H35" s="293"/>
      <c r="I35" s="293"/>
      <c r="J35" s="293"/>
      <c r="K35" s="293"/>
      <c r="L35" s="293"/>
      <c r="M35" s="293"/>
      <c r="N35" s="293"/>
      <c r="O35" s="293"/>
      <c r="P35" s="293"/>
      <c r="Q35" s="293"/>
      <c r="R35" s="293"/>
      <c r="S35" s="293"/>
      <c r="T35" s="293"/>
      <c r="U35" s="127" t="s">
        <v>37</v>
      </c>
    </row>
    <row r="36" spans="1:21" ht="31.5" customHeight="1">
      <c r="A36" s="569" t="s">
        <v>320</v>
      </c>
      <c r="B36" s="569"/>
      <c r="C36" s="569"/>
      <c r="D36" s="569"/>
      <c r="E36" s="569"/>
      <c r="F36" s="569"/>
      <c r="G36" s="569"/>
      <c r="H36" s="569"/>
      <c r="I36" s="569"/>
      <c r="J36" s="569"/>
      <c r="K36" s="569"/>
      <c r="L36" s="569"/>
      <c r="M36" s="569"/>
      <c r="N36" s="569"/>
      <c r="O36" s="569"/>
      <c r="P36" s="569"/>
      <c r="Q36" s="569"/>
      <c r="R36" s="569"/>
      <c r="S36" s="569"/>
      <c r="T36" s="569"/>
      <c r="U36" s="127" t="s">
        <v>37</v>
      </c>
    </row>
    <row r="37" spans="1:21" ht="17.25">
      <c r="A37" s="293" t="s">
        <v>88</v>
      </c>
      <c r="B37" s="293"/>
      <c r="C37" s="293"/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U37" s="127" t="s">
        <v>37</v>
      </c>
    </row>
    <row r="38" spans="1:21" ht="14.25">
      <c r="A38" s="33" t="s">
        <v>295</v>
      </c>
      <c r="U38" s="23"/>
    </row>
    <row r="39" spans="1:21" ht="14.25">
      <c r="A39" s="25" t="s">
        <v>296</v>
      </c>
      <c r="U39" s="23"/>
    </row>
    <row r="40" ht="14.25">
      <c r="U40" s="23"/>
    </row>
    <row r="42" spans="1:21" ht="15">
      <c r="A42" s="95"/>
      <c r="B42" s="96"/>
      <c r="C42" s="49"/>
      <c r="D42" s="49"/>
      <c r="E42" s="49"/>
      <c r="F42" s="49"/>
      <c r="G42" s="49"/>
      <c r="H42" s="49"/>
      <c r="I42" s="49"/>
      <c r="J42" s="49"/>
      <c r="K42" s="49"/>
      <c r="L42" s="95"/>
      <c r="M42" s="95"/>
      <c r="N42" s="95" t="s">
        <v>249</v>
      </c>
      <c r="O42" s="134">
        <f>+'初期登録'!$J$2</f>
        <v>27</v>
      </c>
      <c r="P42" s="132" t="s">
        <v>251</v>
      </c>
      <c r="Q42" s="97">
        <f>+$Q$2</f>
        <v>0</v>
      </c>
      <c r="R42" s="51" t="s">
        <v>26</v>
      </c>
      <c r="S42" s="97">
        <f>+$S$2</f>
        <v>0</v>
      </c>
      <c r="T42" s="51" t="s">
        <v>27</v>
      </c>
      <c r="U42" s="52" t="s">
        <v>104</v>
      </c>
    </row>
    <row r="43" spans="1:21" ht="15">
      <c r="A43" s="551" t="s">
        <v>0</v>
      </c>
      <c r="B43" s="551"/>
      <c r="C43" s="551"/>
      <c r="D43" s="551"/>
      <c r="E43" s="551"/>
      <c r="F43" s="551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52" t="s">
        <v>105</v>
      </c>
    </row>
    <row r="44" spans="1:21" ht="13.5">
      <c r="A44" s="329" t="str">
        <f>$A$4</f>
        <v>仙台青葉地区会長　様</v>
      </c>
      <c r="B44" s="329"/>
      <c r="C44" s="329"/>
      <c r="D44" s="329"/>
      <c r="E44" s="329"/>
      <c r="F44" s="329"/>
      <c r="G44" s="97"/>
      <c r="H44" s="97"/>
      <c r="I44" s="97"/>
      <c r="J44" s="97"/>
      <c r="K44" s="97"/>
      <c r="L44" s="97"/>
      <c r="M44" s="283" t="str">
        <f>+'初期登録'!$C$8</f>
        <v>仙台市立青葉小学校</v>
      </c>
      <c r="N44" s="283"/>
      <c r="O44" s="283"/>
      <c r="P44" s="283"/>
      <c r="Q44" s="283"/>
      <c r="R44" s="283"/>
      <c r="S44" s="283"/>
      <c r="T44" s="97"/>
      <c r="U44" s="52"/>
    </row>
    <row r="45" spans="8:21" ht="24" customHeight="1">
      <c r="H45" s="552" t="s">
        <v>1</v>
      </c>
      <c r="I45" s="552"/>
      <c r="J45" s="552"/>
      <c r="K45" s="553" t="s">
        <v>2</v>
      </c>
      <c r="L45" s="553"/>
      <c r="M45" s="238" t="str">
        <f>+'初期登録'!$M$6</f>
        <v>校長</v>
      </c>
      <c r="N45" s="238"/>
      <c r="O45" s="235" t="str">
        <f>+'初期登録'!$O$6</f>
        <v>○○　○○</v>
      </c>
      <c r="P45" s="235"/>
      <c r="Q45" s="235"/>
      <c r="R45" s="235"/>
      <c r="S45" s="235"/>
      <c r="T45" s="27" t="s">
        <v>3</v>
      </c>
      <c r="U45" s="34" t="s">
        <v>106</v>
      </c>
    </row>
    <row r="46" spans="1:21" ht="12">
      <c r="A46" s="3"/>
      <c r="B46" s="3"/>
      <c r="C46" s="3"/>
      <c r="D46" s="3"/>
      <c r="E46" s="3"/>
      <c r="F46" s="3"/>
      <c r="G46" s="3"/>
      <c r="H46" s="3"/>
      <c r="I46" s="35"/>
      <c r="J46" s="35"/>
      <c r="K46" s="35"/>
      <c r="L46" s="36"/>
      <c r="M46" s="36"/>
      <c r="N46" s="36"/>
      <c r="O46" s="3"/>
      <c r="P46" s="3"/>
      <c r="Q46" s="3"/>
      <c r="R46" s="3"/>
      <c r="S46" s="3"/>
      <c r="T46" s="37"/>
      <c r="U46" s="38" t="s">
        <v>107</v>
      </c>
    </row>
    <row r="47" spans="1:21" ht="24">
      <c r="A47" s="322" t="str">
        <f>"第"&amp;O42+22&amp;"回アンサンブルコンテスト宮城県大会　兼"</f>
        <v>第49回アンサンブルコンテスト宮城県大会　兼</v>
      </c>
      <c r="B47" s="322"/>
      <c r="C47" s="322"/>
      <c r="D47" s="322"/>
      <c r="E47" s="322"/>
      <c r="F47" s="322"/>
      <c r="G47" s="322"/>
      <c r="H47" s="322"/>
      <c r="I47" s="322"/>
      <c r="J47" s="322"/>
      <c r="K47" s="322"/>
      <c r="L47" s="322"/>
      <c r="M47" s="322"/>
      <c r="N47" s="322"/>
      <c r="O47" s="322"/>
      <c r="P47" s="322"/>
      <c r="Q47" s="322"/>
      <c r="R47" s="322"/>
      <c r="S47" s="322"/>
      <c r="T47" s="322"/>
      <c r="U47" s="34" t="s">
        <v>151</v>
      </c>
    </row>
    <row r="48" spans="3:21" ht="21">
      <c r="C48" s="14"/>
      <c r="D48" s="14"/>
      <c r="E48" s="14"/>
      <c r="F48" s="14"/>
      <c r="G48" s="16" t="s">
        <v>67</v>
      </c>
      <c r="H48" s="239" t="str">
        <f>+'初期登録'!$C$6</f>
        <v>仙台青葉</v>
      </c>
      <c r="I48" s="239"/>
      <c r="J48" s="239"/>
      <c r="K48" s="239"/>
      <c r="L48" s="15" t="s">
        <v>68</v>
      </c>
      <c r="M48" s="14"/>
      <c r="N48" s="14"/>
      <c r="O48" s="14"/>
      <c r="P48" s="14"/>
      <c r="Q48" s="14"/>
      <c r="R48" s="14"/>
      <c r="S48" s="14"/>
      <c r="T48" s="14"/>
      <c r="U48" s="34"/>
    </row>
    <row r="49" spans="1:21" ht="24">
      <c r="A49" s="322" t="s">
        <v>21</v>
      </c>
      <c r="B49" s="322"/>
      <c r="C49" s="548"/>
      <c r="D49" s="548"/>
      <c r="E49" s="548"/>
      <c r="F49" s="548"/>
      <c r="G49" s="548"/>
      <c r="H49" s="548"/>
      <c r="I49" s="548"/>
      <c r="J49" s="548"/>
      <c r="K49" s="548"/>
      <c r="L49" s="548"/>
      <c r="M49" s="548"/>
      <c r="N49" s="548"/>
      <c r="O49" s="548"/>
      <c r="P49" s="548"/>
      <c r="Q49" s="548"/>
      <c r="R49" s="548"/>
      <c r="S49" s="548"/>
      <c r="T49" s="548"/>
      <c r="U49" s="34" t="s">
        <v>109</v>
      </c>
    </row>
    <row r="50" spans="1:21" ht="12.75" thickBot="1">
      <c r="A50" s="3"/>
      <c r="B50" s="3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38" t="s">
        <v>152</v>
      </c>
    </row>
    <row r="51" spans="1:21" ht="24">
      <c r="A51" s="549" t="s">
        <v>17</v>
      </c>
      <c r="B51" s="550"/>
      <c r="C51" s="325" t="str">
        <f>+'初期登録'!$C$7</f>
        <v>センダイシリツアオバショウガッコウ</v>
      </c>
      <c r="D51" s="326"/>
      <c r="E51" s="326"/>
      <c r="F51" s="326"/>
      <c r="G51" s="326"/>
      <c r="H51" s="326"/>
      <c r="I51" s="326"/>
      <c r="J51" s="326"/>
      <c r="K51" s="326"/>
      <c r="L51" s="326"/>
      <c r="M51" s="326"/>
      <c r="N51" s="326"/>
      <c r="O51" s="326"/>
      <c r="P51" s="326"/>
      <c r="Q51" s="326"/>
      <c r="R51" s="326"/>
      <c r="S51" s="326"/>
      <c r="T51" s="327"/>
      <c r="U51" s="34" t="s">
        <v>37</v>
      </c>
    </row>
    <row r="52" spans="1:21" ht="35.25">
      <c r="A52" s="540" t="s">
        <v>4</v>
      </c>
      <c r="B52" s="541"/>
      <c r="C52" s="246" t="str">
        <f>+'初期登録'!$C$8</f>
        <v>仙台市立青葉小学校</v>
      </c>
      <c r="D52" s="247"/>
      <c r="E52" s="247"/>
      <c r="F52" s="247"/>
      <c r="G52" s="247"/>
      <c r="H52" s="247"/>
      <c r="I52" s="247"/>
      <c r="J52" s="247"/>
      <c r="K52" s="247"/>
      <c r="L52" s="247"/>
      <c r="M52" s="247"/>
      <c r="N52" s="247"/>
      <c r="O52" s="247"/>
      <c r="P52" s="247"/>
      <c r="Q52" s="247"/>
      <c r="R52" s="248"/>
      <c r="S52" s="248"/>
      <c r="T52" s="249"/>
      <c r="U52" s="34" t="s">
        <v>38</v>
      </c>
    </row>
    <row r="53" spans="1:21" ht="31.5">
      <c r="A53" s="542" t="s">
        <v>5</v>
      </c>
      <c r="B53" s="543"/>
      <c r="C53" s="63" t="s">
        <v>18</v>
      </c>
      <c r="D53" s="255" t="str">
        <f>+'初期登録'!$D$9</f>
        <v>980-XXXX</v>
      </c>
      <c r="E53" s="255"/>
      <c r="F53" s="255"/>
      <c r="G53" s="250" t="s">
        <v>9</v>
      </c>
      <c r="H53" s="251"/>
      <c r="I53" s="251"/>
      <c r="J53" s="255" t="str">
        <f>+'初期登録'!$J$9</f>
        <v>仙台　太郎</v>
      </c>
      <c r="K53" s="256"/>
      <c r="L53" s="256"/>
      <c r="M53" s="256"/>
      <c r="N53" s="256"/>
      <c r="O53" s="168" t="s">
        <v>289</v>
      </c>
      <c r="P53" s="257" t="str">
        <f>+'初期登録'!$Q$9</f>
        <v>090-XXXX-XXXX</v>
      </c>
      <c r="Q53" s="258"/>
      <c r="R53" s="258"/>
      <c r="S53" s="258"/>
      <c r="T53" s="259"/>
      <c r="U53" s="34" t="s">
        <v>37</v>
      </c>
    </row>
    <row r="54" spans="1:21" ht="35.25">
      <c r="A54" s="544"/>
      <c r="B54" s="545"/>
      <c r="C54" s="64" t="s">
        <v>8</v>
      </c>
      <c r="D54" s="233" t="str">
        <f>+'初期登録'!$D$10</f>
        <v>宮城県仙台市青葉区青葉○丁目○番○号</v>
      </c>
      <c r="E54" s="233"/>
      <c r="F54" s="233"/>
      <c r="G54" s="233"/>
      <c r="H54" s="233"/>
      <c r="I54" s="233"/>
      <c r="J54" s="233"/>
      <c r="K54" s="233"/>
      <c r="L54" s="233"/>
      <c r="M54" s="233"/>
      <c r="N54" s="233"/>
      <c r="O54" s="233"/>
      <c r="P54" s="233"/>
      <c r="Q54" s="233"/>
      <c r="R54" s="233"/>
      <c r="S54" s="233"/>
      <c r="T54" s="234"/>
      <c r="U54" s="34" t="s">
        <v>38</v>
      </c>
    </row>
    <row r="55" spans="1:21" ht="24.75" thickBot="1">
      <c r="A55" s="546"/>
      <c r="B55" s="547"/>
      <c r="C55" s="65" t="s">
        <v>19</v>
      </c>
      <c r="D55" s="252" t="str">
        <f>+'初期登録'!$D$11</f>
        <v>022-379-6001</v>
      </c>
      <c r="E55" s="252"/>
      <c r="F55" s="252"/>
      <c r="G55" s="252"/>
      <c r="H55" s="252"/>
      <c r="I55" s="252"/>
      <c r="J55" s="252"/>
      <c r="K55" s="254"/>
      <c r="L55" s="66" t="s">
        <v>20</v>
      </c>
      <c r="M55" s="252" t="str">
        <f>+'初期登録'!$M$11</f>
        <v>022-379-6003</v>
      </c>
      <c r="N55" s="252"/>
      <c r="O55" s="252"/>
      <c r="P55" s="252"/>
      <c r="Q55" s="252"/>
      <c r="R55" s="252"/>
      <c r="S55" s="252"/>
      <c r="T55" s="253"/>
      <c r="U55" s="34" t="s">
        <v>37</v>
      </c>
    </row>
    <row r="56" spans="2:21" s="3" customFormat="1" ht="9.75" thickBot="1">
      <c r="B56" s="26"/>
      <c r="C56" s="27"/>
      <c r="L56" s="27"/>
      <c r="U56" s="38"/>
    </row>
    <row r="57" spans="1:22" s="3" customFormat="1" ht="12.75">
      <c r="A57" s="522" t="s">
        <v>28</v>
      </c>
      <c r="B57" s="523"/>
      <c r="C57" s="139"/>
      <c r="D57" s="554" t="s">
        <v>258</v>
      </c>
      <c r="E57" s="554"/>
      <c r="F57" s="139"/>
      <c r="G57" s="554" t="s">
        <v>257</v>
      </c>
      <c r="H57" s="554"/>
      <c r="I57" s="139"/>
      <c r="J57" s="554" t="s">
        <v>25</v>
      </c>
      <c r="K57" s="554"/>
      <c r="L57" s="139"/>
      <c r="M57" s="554" t="s">
        <v>256</v>
      </c>
      <c r="N57" s="554"/>
      <c r="O57" s="140"/>
      <c r="P57" s="173" t="s">
        <v>299</v>
      </c>
      <c r="Q57" s="173"/>
      <c r="R57" s="139"/>
      <c r="S57" s="554"/>
      <c r="T57" s="555"/>
      <c r="U57" s="56" t="s">
        <v>37</v>
      </c>
      <c r="V57" s="33"/>
    </row>
    <row r="58" spans="1:22" s="3" customFormat="1" ht="24">
      <c r="A58" s="536" t="s">
        <v>147</v>
      </c>
      <c r="B58" s="537"/>
      <c r="C58" s="171"/>
      <c r="D58" s="538"/>
      <c r="E58" s="538"/>
      <c r="F58" s="538"/>
      <c r="G58" s="538"/>
      <c r="H58" s="538"/>
      <c r="I58" s="538"/>
      <c r="J58" s="538"/>
      <c r="K58" s="538"/>
      <c r="L58" s="170"/>
      <c r="M58" s="538"/>
      <c r="N58" s="538"/>
      <c r="O58" s="538"/>
      <c r="P58" s="538"/>
      <c r="Q58" s="538"/>
      <c r="R58" s="538"/>
      <c r="S58" s="538"/>
      <c r="T58" s="539"/>
      <c r="U58" s="56" t="s">
        <v>37</v>
      </c>
      <c r="V58" s="33"/>
    </row>
    <row r="59" spans="1:22" s="3" customFormat="1" ht="25.5">
      <c r="A59" s="524" t="s">
        <v>16</v>
      </c>
      <c r="B59" s="525"/>
      <c r="C59" s="264" t="s">
        <v>10</v>
      </c>
      <c r="D59" s="70" t="s">
        <v>35</v>
      </c>
      <c r="E59" s="530"/>
      <c r="F59" s="530"/>
      <c r="G59" s="530"/>
      <c r="H59" s="530"/>
      <c r="I59" s="530"/>
      <c r="J59" s="530"/>
      <c r="K59" s="530"/>
      <c r="L59" s="530"/>
      <c r="M59" s="530"/>
      <c r="N59" s="530"/>
      <c r="O59" s="530"/>
      <c r="P59" s="530"/>
      <c r="Q59" s="530"/>
      <c r="R59" s="531"/>
      <c r="S59" s="531"/>
      <c r="T59" s="532"/>
      <c r="U59" s="56" t="s">
        <v>37</v>
      </c>
      <c r="V59" s="33"/>
    </row>
    <row r="60" spans="1:22" s="3" customFormat="1" ht="25.5">
      <c r="A60" s="526"/>
      <c r="B60" s="527"/>
      <c r="C60" s="265"/>
      <c r="D60" s="71" t="s">
        <v>36</v>
      </c>
      <c r="E60" s="533"/>
      <c r="F60" s="533"/>
      <c r="G60" s="533"/>
      <c r="H60" s="533"/>
      <c r="I60" s="533"/>
      <c r="J60" s="533"/>
      <c r="K60" s="533"/>
      <c r="L60" s="533"/>
      <c r="M60" s="533"/>
      <c r="N60" s="533"/>
      <c r="O60" s="533"/>
      <c r="P60" s="533"/>
      <c r="Q60" s="533"/>
      <c r="R60" s="534"/>
      <c r="S60" s="534"/>
      <c r="T60" s="535"/>
      <c r="U60" s="56" t="s">
        <v>37</v>
      </c>
      <c r="V60" s="33"/>
    </row>
    <row r="61" spans="1:22" s="3" customFormat="1" ht="25.5">
      <c r="A61" s="526"/>
      <c r="B61" s="527"/>
      <c r="C61" s="264" t="s">
        <v>11</v>
      </c>
      <c r="D61" s="70" t="s">
        <v>35</v>
      </c>
      <c r="E61" s="530"/>
      <c r="F61" s="530"/>
      <c r="G61" s="530"/>
      <c r="H61" s="530"/>
      <c r="I61" s="530"/>
      <c r="J61" s="530"/>
      <c r="K61" s="530"/>
      <c r="L61" s="530"/>
      <c r="M61" s="530"/>
      <c r="N61" s="530"/>
      <c r="O61" s="530"/>
      <c r="P61" s="530"/>
      <c r="Q61" s="530"/>
      <c r="R61" s="531"/>
      <c r="S61" s="531"/>
      <c r="T61" s="532"/>
      <c r="U61" s="56" t="s">
        <v>37</v>
      </c>
      <c r="V61" s="33"/>
    </row>
    <row r="62" spans="1:22" s="3" customFormat="1" ht="25.5">
      <c r="A62" s="526"/>
      <c r="B62" s="527"/>
      <c r="C62" s="265"/>
      <c r="D62" s="71" t="s">
        <v>36</v>
      </c>
      <c r="E62" s="533"/>
      <c r="F62" s="533"/>
      <c r="G62" s="533"/>
      <c r="H62" s="533"/>
      <c r="I62" s="533"/>
      <c r="J62" s="533"/>
      <c r="K62" s="533"/>
      <c r="L62" s="533"/>
      <c r="M62" s="533"/>
      <c r="N62" s="533"/>
      <c r="O62" s="533"/>
      <c r="P62" s="533"/>
      <c r="Q62" s="533"/>
      <c r="R62" s="534"/>
      <c r="S62" s="534"/>
      <c r="T62" s="535"/>
      <c r="U62" s="56" t="s">
        <v>37</v>
      </c>
      <c r="V62" s="33"/>
    </row>
    <row r="63" spans="1:22" s="3" customFormat="1" ht="25.5">
      <c r="A63" s="526"/>
      <c r="B63" s="527"/>
      <c r="C63" s="264" t="s">
        <v>12</v>
      </c>
      <c r="D63" s="70" t="s">
        <v>35</v>
      </c>
      <c r="E63" s="530"/>
      <c r="F63" s="530"/>
      <c r="G63" s="530"/>
      <c r="H63" s="530"/>
      <c r="I63" s="530"/>
      <c r="J63" s="530"/>
      <c r="K63" s="530"/>
      <c r="L63" s="530"/>
      <c r="M63" s="530"/>
      <c r="N63" s="530"/>
      <c r="O63" s="530"/>
      <c r="P63" s="530"/>
      <c r="Q63" s="530"/>
      <c r="R63" s="531"/>
      <c r="S63" s="531"/>
      <c r="T63" s="532"/>
      <c r="U63" s="56" t="s">
        <v>37</v>
      </c>
      <c r="V63" s="33"/>
    </row>
    <row r="64" spans="1:22" s="3" customFormat="1" ht="25.5">
      <c r="A64" s="526"/>
      <c r="B64" s="527"/>
      <c r="C64" s="265"/>
      <c r="D64" s="71" t="s">
        <v>36</v>
      </c>
      <c r="E64" s="533"/>
      <c r="F64" s="533"/>
      <c r="G64" s="533"/>
      <c r="H64" s="533"/>
      <c r="I64" s="533"/>
      <c r="J64" s="533"/>
      <c r="K64" s="533"/>
      <c r="L64" s="533"/>
      <c r="M64" s="533"/>
      <c r="N64" s="533"/>
      <c r="O64" s="533"/>
      <c r="P64" s="533"/>
      <c r="Q64" s="533"/>
      <c r="R64" s="534"/>
      <c r="S64" s="534"/>
      <c r="T64" s="535"/>
      <c r="U64" s="56" t="s">
        <v>37</v>
      </c>
      <c r="V64" s="33"/>
    </row>
    <row r="65" spans="1:22" s="3" customFormat="1" ht="12">
      <c r="A65" s="526"/>
      <c r="B65" s="527"/>
      <c r="C65" s="291" t="s">
        <v>13</v>
      </c>
      <c r="D65" s="292"/>
      <c r="E65" s="288" t="s">
        <v>23</v>
      </c>
      <c r="F65" s="289"/>
      <c r="G65" s="521"/>
      <c r="H65" s="521"/>
      <c r="I65" s="521"/>
      <c r="J65" s="521"/>
      <c r="K65" s="521"/>
      <c r="L65" s="521"/>
      <c r="M65" s="521"/>
      <c r="N65" s="521"/>
      <c r="O65" s="73" t="s">
        <v>14</v>
      </c>
      <c r="P65" s="172"/>
      <c r="Q65" s="289" t="s">
        <v>15</v>
      </c>
      <c r="R65" s="289"/>
      <c r="S65" s="72"/>
      <c r="T65" s="74"/>
      <c r="U65" s="56" t="s">
        <v>37</v>
      </c>
      <c r="V65" s="33"/>
    </row>
    <row r="66" spans="1:22" s="3" customFormat="1" ht="12.75" thickBot="1">
      <c r="A66" s="528"/>
      <c r="B66" s="529"/>
      <c r="C66" s="294" t="s">
        <v>30</v>
      </c>
      <c r="D66" s="295"/>
      <c r="E66" s="262" t="s">
        <v>31</v>
      </c>
      <c r="F66" s="263"/>
      <c r="G66" s="260" t="s">
        <v>33</v>
      </c>
      <c r="H66" s="260"/>
      <c r="I66" s="260"/>
      <c r="J66" s="260" t="s">
        <v>34</v>
      </c>
      <c r="K66" s="260"/>
      <c r="L66" s="287"/>
      <c r="M66" s="296" t="s">
        <v>32</v>
      </c>
      <c r="N66" s="263"/>
      <c r="O66" s="260" t="s">
        <v>33</v>
      </c>
      <c r="P66" s="260"/>
      <c r="Q66" s="260"/>
      <c r="R66" s="260" t="s">
        <v>34</v>
      </c>
      <c r="S66" s="260"/>
      <c r="T66" s="261"/>
      <c r="U66" s="56" t="s">
        <v>37</v>
      </c>
      <c r="V66" s="33"/>
    </row>
    <row r="67" spans="2:21" s="3" customFormat="1" ht="9.75" thickBot="1">
      <c r="B67" s="26"/>
      <c r="C67" s="27"/>
      <c r="L67" s="27"/>
      <c r="U67" s="38"/>
    </row>
    <row r="68" spans="1:21" s="3" customFormat="1" ht="24">
      <c r="A68" s="89" t="s">
        <v>154</v>
      </c>
      <c r="B68" s="518" t="s">
        <v>148</v>
      </c>
      <c r="C68" s="518"/>
      <c r="D68" s="518" t="s">
        <v>150</v>
      </c>
      <c r="E68" s="518"/>
      <c r="F68" s="518"/>
      <c r="G68" s="518"/>
      <c r="H68" s="518"/>
      <c r="I68" s="518" t="s">
        <v>149</v>
      </c>
      <c r="J68" s="519"/>
      <c r="K68" s="92" t="s">
        <v>154</v>
      </c>
      <c r="L68" s="518" t="s">
        <v>148</v>
      </c>
      <c r="M68" s="518"/>
      <c r="N68" s="518" t="s">
        <v>6</v>
      </c>
      <c r="O68" s="518"/>
      <c r="P68" s="518"/>
      <c r="Q68" s="518"/>
      <c r="R68" s="518"/>
      <c r="S68" s="518" t="s">
        <v>149</v>
      </c>
      <c r="T68" s="520"/>
      <c r="U68" s="56" t="s">
        <v>37</v>
      </c>
    </row>
    <row r="69" spans="1:21" ht="30">
      <c r="A69" s="90">
        <v>1</v>
      </c>
      <c r="B69" s="513"/>
      <c r="C69" s="513"/>
      <c r="D69" s="514"/>
      <c r="E69" s="514"/>
      <c r="F69" s="514"/>
      <c r="G69" s="514"/>
      <c r="H69" s="514"/>
      <c r="I69" s="516"/>
      <c r="J69" s="351"/>
      <c r="K69" s="93">
        <v>5</v>
      </c>
      <c r="L69" s="513"/>
      <c r="M69" s="513"/>
      <c r="N69" s="514"/>
      <c r="O69" s="514"/>
      <c r="P69" s="514"/>
      <c r="Q69" s="514"/>
      <c r="R69" s="514"/>
      <c r="S69" s="516"/>
      <c r="T69" s="517"/>
      <c r="U69" s="128" t="s">
        <v>37</v>
      </c>
    </row>
    <row r="70" spans="1:21" ht="30">
      <c r="A70" s="90">
        <v>2</v>
      </c>
      <c r="B70" s="513"/>
      <c r="C70" s="513"/>
      <c r="D70" s="514"/>
      <c r="E70" s="514"/>
      <c r="F70" s="514"/>
      <c r="G70" s="514"/>
      <c r="H70" s="514"/>
      <c r="I70" s="516"/>
      <c r="J70" s="351"/>
      <c r="K70" s="93">
        <v>6</v>
      </c>
      <c r="L70" s="513"/>
      <c r="M70" s="513"/>
      <c r="N70" s="514"/>
      <c r="O70" s="514"/>
      <c r="P70" s="514"/>
      <c r="Q70" s="514"/>
      <c r="R70" s="514"/>
      <c r="S70" s="516"/>
      <c r="T70" s="517"/>
      <c r="U70" s="128" t="s">
        <v>37</v>
      </c>
    </row>
    <row r="71" spans="1:21" ht="30">
      <c r="A71" s="90">
        <v>3</v>
      </c>
      <c r="B71" s="513"/>
      <c r="C71" s="513"/>
      <c r="D71" s="514"/>
      <c r="E71" s="514"/>
      <c r="F71" s="514"/>
      <c r="G71" s="514"/>
      <c r="H71" s="514"/>
      <c r="I71" s="516"/>
      <c r="J71" s="351"/>
      <c r="K71" s="93">
        <v>7</v>
      </c>
      <c r="L71" s="513"/>
      <c r="M71" s="513"/>
      <c r="N71" s="514"/>
      <c r="O71" s="514"/>
      <c r="P71" s="514"/>
      <c r="Q71" s="514"/>
      <c r="R71" s="514"/>
      <c r="S71" s="516"/>
      <c r="T71" s="517"/>
      <c r="U71" s="128" t="s">
        <v>37</v>
      </c>
    </row>
    <row r="72" spans="1:21" ht="30.75" thickBot="1">
      <c r="A72" s="91">
        <v>4</v>
      </c>
      <c r="B72" s="515"/>
      <c r="C72" s="515"/>
      <c r="D72" s="510"/>
      <c r="E72" s="510"/>
      <c r="F72" s="510"/>
      <c r="G72" s="510"/>
      <c r="H72" s="510"/>
      <c r="I72" s="511"/>
      <c r="J72" s="431"/>
      <c r="K72" s="94">
        <v>8</v>
      </c>
      <c r="L72" s="515"/>
      <c r="M72" s="515"/>
      <c r="N72" s="510"/>
      <c r="O72" s="510"/>
      <c r="P72" s="510"/>
      <c r="Q72" s="510"/>
      <c r="R72" s="510"/>
      <c r="S72" s="511"/>
      <c r="T72" s="512"/>
      <c r="U72" s="128" t="s">
        <v>37</v>
      </c>
    </row>
    <row r="73" s="3" customFormat="1" ht="9">
      <c r="U73" s="61"/>
    </row>
    <row r="74" spans="1:21" ht="17.25">
      <c r="A74" s="293" t="s">
        <v>86</v>
      </c>
      <c r="B74" s="293"/>
      <c r="C74" s="293"/>
      <c r="D74" s="293"/>
      <c r="E74" s="293"/>
      <c r="F74" s="293"/>
      <c r="G74" s="293"/>
      <c r="H74" s="293"/>
      <c r="I74" s="293"/>
      <c r="J74" s="293"/>
      <c r="K74" s="293"/>
      <c r="L74" s="293"/>
      <c r="M74" s="293"/>
      <c r="N74" s="293"/>
      <c r="O74" s="293"/>
      <c r="P74" s="293"/>
      <c r="Q74" s="293"/>
      <c r="R74" s="293"/>
      <c r="S74" s="293"/>
      <c r="T74" s="293"/>
      <c r="U74" s="127" t="s">
        <v>37</v>
      </c>
    </row>
    <row r="75" spans="1:21" ht="17.25">
      <c r="A75" s="293" t="s">
        <v>87</v>
      </c>
      <c r="B75" s="293"/>
      <c r="C75" s="293"/>
      <c r="D75" s="293"/>
      <c r="E75" s="293"/>
      <c r="F75" s="293"/>
      <c r="G75" s="293"/>
      <c r="H75" s="293"/>
      <c r="I75" s="293"/>
      <c r="J75" s="293"/>
      <c r="K75" s="293"/>
      <c r="L75" s="293"/>
      <c r="M75" s="293"/>
      <c r="N75" s="293"/>
      <c r="O75" s="293"/>
      <c r="P75" s="293"/>
      <c r="Q75" s="293"/>
      <c r="R75" s="293"/>
      <c r="S75" s="293"/>
      <c r="T75" s="293"/>
      <c r="U75" s="127" t="s">
        <v>37</v>
      </c>
    </row>
    <row r="76" spans="1:21" ht="31.5" customHeight="1">
      <c r="A76" s="290" t="s">
        <v>320</v>
      </c>
      <c r="B76" s="290"/>
      <c r="C76" s="290"/>
      <c r="D76" s="290"/>
      <c r="E76" s="290"/>
      <c r="F76" s="290"/>
      <c r="G76" s="290"/>
      <c r="H76" s="290"/>
      <c r="I76" s="290"/>
      <c r="J76" s="290"/>
      <c r="K76" s="290"/>
      <c r="L76" s="290"/>
      <c r="M76" s="290"/>
      <c r="N76" s="290"/>
      <c r="O76" s="290"/>
      <c r="P76" s="290"/>
      <c r="Q76" s="290"/>
      <c r="R76" s="290"/>
      <c r="S76" s="290"/>
      <c r="T76" s="290"/>
      <c r="U76" s="127" t="s">
        <v>37</v>
      </c>
    </row>
    <row r="77" spans="1:21" ht="17.25">
      <c r="A77" s="293" t="s">
        <v>88</v>
      </c>
      <c r="B77" s="293"/>
      <c r="C77" s="293"/>
      <c r="D77" s="293"/>
      <c r="E77" s="293"/>
      <c r="F77" s="293"/>
      <c r="G77" s="293"/>
      <c r="H77" s="293"/>
      <c r="I77" s="293"/>
      <c r="J77" s="293"/>
      <c r="K77" s="293"/>
      <c r="L77" s="293"/>
      <c r="M77" s="293"/>
      <c r="N77" s="293"/>
      <c r="O77" s="293"/>
      <c r="P77" s="293"/>
      <c r="Q77" s="293"/>
      <c r="R77" s="293"/>
      <c r="S77" s="293"/>
      <c r="T77" s="293"/>
      <c r="U77" s="127" t="s">
        <v>37</v>
      </c>
    </row>
    <row r="78" spans="1:21" ht="14.25">
      <c r="A78" s="33" t="s">
        <v>295</v>
      </c>
      <c r="U78" s="23"/>
    </row>
    <row r="79" spans="1:21" ht="14.25">
      <c r="A79" s="25" t="s">
        <v>296</v>
      </c>
      <c r="U79" s="23"/>
    </row>
    <row r="80" ht="14.25" hidden="1">
      <c r="U80" s="23"/>
    </row>
    <row r="81" ht="14.25" hidden="1">
      <c r="U81" s="23"/>
    </row>
    <row r="82" ht="14.25" hidden="1">
      <c r="U82" s="23"/>
    </row>
    <row r="83" ht="14.25" hidden="1">
      <c r="U83" s="23"/>
    </row>
    <row r="84" spans="1:21" ht="15">
      <c r="A84" s="95"/>
      <c r="B84" s="96"/>
      <c r="C84" s="49"/>
      <c r="D84" s="49"/>
      <c r="E84" s="49"/>
      <c r="F84" s="49"/>
      <c r="G84" s="49"/>
      <c r="H84" s="49"/>
      <c r="I84" s="49"/>
      <c r="J84" s="49"/>
      <c r="K84" s="49"/>
      <c r="L84" s="95"/>
      <c r="M84" s="95"/>
      <c r="N84" s="95" t="s">
        <v>249</v>
      </c>
      <c r="O84" s="134">
        <f>+'初期登録'!$J$2</f>
        <v>27</v>
      </c>
      <c r="P84" s="132" t="s">
        <v>251</v>
      </c>
      <c r="Q84" s="97">
        <f>+$Q$2</f>
        <v>0</v>
      </c>
      <c r="R84" s="51" t="s">
        <v>26</v>
      </c>
      <c r="S84" s="97">
        <f>+$S$2</f>
        <v>0</v>
      </c>
      <c r="T84" s="51" t="s">
        <v>27</v>
      </c>
      <c r="U84" s="52" t="s">
        <v>104</v>
      </c>
    </row>
    <row r="85" spans="1:21" ht="15">
      <c r="A85" s="551" t="s">
        <v>0</v>
      </c>
      <c r="B85" s="551"/>
      <c r="C85" s="551"/>
      <c r="D85" s="551"/>
      <c r="E85" s="551"/>
      <c r="F85" s="551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52" t="s">
        <v>105</v>
      </c>
    </row>
    <row r="86" spans="1:21" ht="13.5">
      <c r="A86" s="329" t="str">
        <f>$A$4</f>
        <v>仙台青葉地区会長　様</v>
      </c>
      <c r="B86" s="329"/>
      <c r="C86" s="329"/>
      <c r="D86" s="329"/>
      <c r="E86" s="329"/>
      <c r="F86" s="329"/>
      <c r="G86" s="97"/>
      <c r="H86" s="97"/>
      <c r="I86" s="97"/>
      <c r="J86" s="97"/>
      <c r="K86" s="97"/>
      <c r="L86" s="97"/>
      <c r="M86" s="283" t="str">
        <f>+'初期登録'!$C$8</f>
        <v>仙台市立青葉小学校</v>
      </c>
      <c r="N86" s="283"/>
      <c r="O86" s="283"/>
      <c r="P86" s="283"/>
      <c r="Q86" s="283"/>
      <c r="R86" s="283"/>
      <c r="S86" s="283"/>
      <c r="T86" s="97"/>
      <c r="U86" s="52"/>
    </row>
    <row r="87" spans="8:21" ht="24" customHeight="1">
      <c r="H87" s="552" t="s">
        <v>1</v>
      </c>
      <c r="I87" s="552"/>
      <c r="J87" s="552"/>
      <c r="K87" s="553" t="s">
        <v>2</v>
      </c>
      <c r="L87" s="553"/>
      <c r="M87" s="238" t="str">
        <f>+'初期登録'!$M$6</f>
        <v>校長</v>
      </c>
      <c r="N87" s="238"/>
      <c r="O87" s="235" t="str">
        <f>+'初期登録'!$O$6</f>
        <v>○○　○○</v>
      </c>
      <c r="P87" s="235"/>
      <c r="Q87" s="235"/>
      <c r="R87" s="235"/>
      <c r="S87" s="235"/>
      <c r="T87" s="27" t="s">
        <v>3</v>
      </c>
      <c r="U87" s="34" t="s">
        <v>106</v>
      </c>
    </row>
    <row r="88" spans="1:21" ht="12">
      <c r="A88" s="3"/>
      <c r="B88" s="3"/>
      <c r="C88" s="3"/>
      <c r="D88" s="3"/>
      <c r="E88" s="3"/>
      <c r="F88" s="3"/>
      <c r="G88" s="3"/>
      <c r="H88" s="3"/>
      <c r="I88" s="35"/>
      <c r="J88" s="35"/>
      <c r="K88" s="35"/>
      <c r="L88" s="36"/>
      <c r="M88" s="36"/>
      <c r="N88" s="36"/>
      <c r="O88" s="3"/>
      <c r="P88" s="3"/>
      <c r="Q88" s="3"/>
      <c r="R88" s="3"/>
      <c r="S88" s="3"/>
      <c r="T88" s="37"/>
      <c r="U88" s="38" t="s">
        <v>107</v>
      </c>
    </row>
    <row r="89" spans="1:21" ht="24">
      <c r="A89" s="322" t="str">
        <f>"第"&amp;O84+22&amp;"回アンサンブルコンテスト宮城県大会　兼"</f>
        <v>第49回アンサンブルコンテスト宮城県大会　兼</v>
      </c>
      <c r="B89" s="322"/>
      <c r="C89" s="322"/>
      <c r="D89" s="322"/>
      <c r="E89" s="322"/>
      <c r="F89" s="322"/>
      <c r="G89" s="322"/>
      <c r="H89" s="322"/>
      <c r="I89" s="322"/>
      <c r="J89" s="322"/>
      <c r="K89" s="322"/>
      <c r="L89" s="322"/>
      <c r="M89" s="322"/>
      <c r="N89" s="322"/>
      <c r="O89" s="322"/>
      <c r="P89" s="322"/>
      <c r="Q89" s="322"/>
      <c r="R89" s="322"/>
      <c r="S89" s="322"/>
      <c r="T89" s="322"/>
      <c r="U89" s="34" t="s">
        <v>151</v>
      </c>
    </row>
    <row r="90" spans="3:21" ht="21">
      <c r="C90" s="14"/>
      <c r="D90" s="14"/>
      <c r="E90" s="14"/>
      <c r="F90" s="14"/>
      <c r="G90" s="16" t="s">
        <v>67</v>
      </c>
      <c r="H90" s="239" t="str">
        <f>+'初期登録'!$C$6</f>
        <v>仙台青葉</v>
      </c>
      <c r="I90" s="239"/>
      <c r="J90" s="239"/>
      <c r="K90" s="239"/>
      <c r="L90" s="15" t="s">
        <v>68</v>
      </c>
      <c r="M90" s="14"/>
      <c r="N90" s="14"/>
      <c r="O90" s="14"/>
      <c r="P90" s="14"/>
      <c r="Q90" s="14"/>
      <c r="R90" s="14"/>
      <c r="S90" s="14"/>
      <c r="T90" s="14"/>
      <c r="U90" s="34"/>
    </row>
    <row r="91" spans="1:21" ht="24">
      <c r="A91" s="322" t="s">
        <v>21</v>
      </c>
      <c r="B91" s="322"/>
      <c r="C91" s="548"/>
      <c r="D91" s="548"/>
      <c r="E91" s="548"/>
      <c r="F91" s="548"/>
      <c r="G91" s="548"/>
      <c r="H91" s="548"/>
      <c r="I91" s="548"/>
      <c r="J91" s="548"/>
      <c r="K91" s="548"/>
      <c r="L91" s="548"/>
      <c r="M91" s="548"/>
      <c r="N91" s="548"/>
      <c r="O91" s="548"/>
      <c r="P91" s="548"/>
      <c r="Q91" s="548"/>
      <c r="R91" s="548"/>
      <c r="S91" s="548"/>
      <c r="T91" s="548"/>
      <c r="U91" s="34" t="s">
        <v>109</v>
      </c>
    </row>
    <row r="92" spans="1:21" ht="12.75" thickBot="1">
      <c r="A92" s="3"/>
      <c r="B92" s="3"/>
      <c r="C92" s="119"/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38" t="s">
        <v>152</v>
      </c>
    </row>
    <row r="93" spans="1:21" ht="24">
      <c r="A93" s="549" t="s">
        <v>17</v>
      </c>
      <c r="B93" s="550"/>
      <c r="C93" s="325" t="str">
        <f>+'初期登録'!$C$7</f>
        <v>センダイシリツアオバショウガッコウ</v>
      </c>
      <c r="D93" s="326"/>
      <c r="E93" s="326"/>
      <c r="F93" s="326"/>
      <c r="G93" s="326"/>
      <c r="H93" s="326"/>
      <c r="I93" s="326"/>
      <c r="J93" s="326"/>
      <c r="K93" s="326"/>
      <c r="L93" s="326"/>
      <c r="M93" s="326"/>
      <c r="N93" s="326"/>
      <c r="O93" s="326"/>
      <c r="P93" s="326"/>
      <c r="Q93" s="326"/>
      <c r="R93" s="326"/>
      <c r="S93" s="326"/>
      <c r="T93" s="327"/>
      <c r="U93" s="34" t="s">
        <v>37</v>
      </c>
    </row>
    <row r="94" spans="1:21" ht="35.25">
      <c r="A94" s="540" t="s">
        <v>4</v>
      </c>
      <c r="B94" s="541"/>
      <c r="C94" s="246" t="str">
        <f>+'初期登録'!$C$8</f>
        <v>仙台市立青葉小学校</v>
      </c>
      <c r="D94" s="247"/>
      <c r="E94" s="247"/>
      <c r="F94" s="247"/>
      <c r="G94" s="247"/>
      <c r="H94" s="247"/>
      <c r="I94" s="247"/>
      <c r="J94" s="247"/>
      <c r="K94" s="247"/>
      <c r="L94" s="247"/>
      <c r="M94" s="247"/>
      <c r="N94" s="247"/>
      <c r="O94" s="247"/>
      <c r="P94" s="247"/>
      <c r="Q94" s="247"/>
      <c r="R94" s="248"/>
      <c r="S94" s="248"/>
      <c r="T94" s="249"/>
      <c r="U94" s="34" t="s">
        <v>38</v>
      </c>
    </row>
    <row r="95" spans="1:21" ht="31.5">
      <c r="A95" s="542" t="s">
        <v>5</v>
      </c>
      <c r="B95" s="543"/>
      <c r="C95" s="63" t="s">
        <v>18</v>
      </c>
      <c r="D95" s="255" t="str">
        <f>+'初期登録'!$D$9</f>
        <v>980-XXXX</v>
      </c>
      <c r="E95" s="255"/>
      <c r="F95" s="255"/>
      <c r="G95" s="250" t="s">
        <v>9</v>
      </c>
      <c r="H95" s="251"/>
      <c r="I95" s="251"/>
      <c r="J95" s="255" t="str">
        <f>+'初期登録'!$J$9</f>
        <v>仙台　太郎</v>
      </c>
      <c r="K95" s="256"/>
      <c r="L95" s="256"/>
      <c r="M95" s="256"/>
      <c r="N95" s="256"/>
      <c r="O95" s="168" t="s">
        <v>289</v>
      </c>
      <c r="P95" s="257" t="str">
        <f>+'初期登録'!$Q$9</f>
        <v>090-XXXX-XXXX</v>
      </c>
      <c r="Q95" s="258"/>
      <c r="R95" s="258"/>
      <c r="S95" s="258"/>
      <c r="T95" s="259"/>
      <c r="U95" s="34" t="s">
        <v>37</v>
      </c>
    </row>
    <row r="96" spans="1:21" ht="35.25">
      <c r="A96" s="544"/>
      <c r="B96" s="545"/>
      <c r="C96" s="64" t="s">
        <v>8</v>
      </c>
      <c r="D96" s="233" t="str">
        <f>+'初期登録'!$D$10</f>
        <v>宮城県仙台市青葉区青葉○丁目○番○号</v>
      </c>
      <c r="E96" s="233"/>
      <c r="F96" s="233"/>
      <c r="G96" s="233"/>
      <c r="H96" s="233"/>
      <c r="I96" s="233"/>
      <c r="J96" s="233"/>
      <c r="K96" s="233"/>
      <c r="L96" s="233"/>
      <c r="M96" s="233"/>
      <c r="N96" s="233"/>
      <c r="O96" s="233"/>
      <c r="P96" s="233"/>
      <c r="Q96" s="233"/>
      <c r="R96" s="233"/>
      <c r="S96" s="233"/>
      <c r="T96" s="234"/>
      <c r="U96" s="34" t="s">
        <v>38</v>
      </c>
    </row>
    <row r="97" spans="1:21" ht="24.75" thickBot="1">
      <c r="A97" s="546"/>
      <c r="B97" s="547"/>
      <c r="C97" s="65" t="s">
        <v>19</v>
      </c>
      <c r="D97" s="252" t="str">
        <f>+'初期登録'!$D$11</f>
        <v>022-379-6001</v>
      </c>
      <c r="E97" s="252"/>
      <c r="F97" s="252"/>
      <c r="G97" s="252"/>
      <c r="H97" s="252"/>
      <c r="I97" s="252"/>
      <c r="J97" s="252"/>
      <c r="K97" s="254"/>
      <c r="L97" s="66" t="s">
        <v>20</v>
      </c>
      <c r="M97" s="252" t="str">
        <f>+'初期登録'!$M$11</f>
        <v>022-379-6003</v>
      </c>
      <c r="N97" s="252"/>
      <c r="O97" s="252"/>
      <c r="P97" s="252"/>
      <c r="Q97" s="252"/>
      <c r="R97" s="252"/>
      <c r="S97" s="252"/>
      <c r="T97" s="253"/>
      <c r="U97" s="34" t="s">
        <v>37</v>
      </c>
    </row>
    <row r="98" spans="2:21" s="3" customFormat="1" ht="9.75" thickBot="1">
      <c r="B98" s="26"/>
      <c r="C98" s="27"/>
      <c r="L98" s="27"/>
      <c r="U98" s="38"/>
    </row>
    <row r="99" spans="1:22" s="3" customFormat="1" ht="12.75">
      <c r="A99" s="522" t="s">
        <v>28</v>
      </c>
      <c r="B99" s="523"/>
      <c r="C99" s="139"/>
      <c r="D99" s="554" t="s">
        <v>258</v>
      </c>
      <c r="E99" s="554"/>
      <c r="F99" s="139"/>
      <c r="G99" s="554" t="s">
        <v>257</v>
      </c>
      <c r="H99" s="554"/>
      <c r="I99" s="139"/>
      <c r="J99" s="554" t="s">
        <v>25</v>
      </c>
      <c r="K99" s="554"/>
      <c r="L99" s="139"/>
      <c r="M99" s="554" t="s">
        <v>256</v>
      </c>
      <c r="N99" s="554"/>
      <c r="O99" s="140"/>
      <c r="P99" s="173" t="s">
        <v>299</v>
      </c>
      <c r="Q99" s="173"/>
      <c r="R99" s="139"/>
      <c r="S99" s="554"/>
      <c r="T99" s="555"/>
      <c r="U99" s="56" t="s">
        <v>37</v>
      </c>
      <c r="V99" s="33"/>
    </row>
    <row r="100" spans="1:22" s="3" customFormat="1" ht="24">
      <c r="A100" s="536" t="s">
        <v>147</v>
      </c>
      <c r="B100" s="537"/>
      <c r="C100" s="171"/>
      <c r="D100" s="538"/>
      <c r="E100" s="538"/>
      <c r="F100" s="538"/>
      <c r="G100" s="538"/>
      <c r="H100" s="538"/>
      <c r="I100" s="538"/>
      <c r="J100" s="538"/>
      <c r="K100" s="538"/>
      <c r="L100" s="170"/>
      <c r="M100" s="538"/>
      <c r="N100" s="538"/>
      <c r="O100" s="538"/>
      <c r="P100" s="538"/>
      <c r="Q100" s="538"/>
      <c r="R100" s="538"/>
      <c r="S100" s="538"/>
      <c r="T100" s="539"/>
      <c r="U100" s="56" t="s">
        <v>37</v>
      </c>
      <c r="V100" s="33"/>
    </row>
    <row r="101" spans="1:22" s="3" customFormat="1" ht="25.5">
      <c r="A101" s="524" t="s">
        <v>16</v>
      </c>
      <c r="B101" s="525"/>
      <c r="C101" s="264" t="s">
        <v>10</v>
      </c>
      <c r="D101" s="70" t="s">
        <v>35</v>
      </c>
      <c r="E101" s="530"/>
      <c r="F101" s="530"/>
      <c r="G101" s="530"/>
      <c r="H101" s="530"/>
      <c r="I101" s="530"/>
      <c r="J101" s="530"/>
      <c r="K101" s="530"/>
      <c r="L101" s="530"/>
      <c r="M101" s="530"/>
      <c r="N101" s="530"/>
      <c r="O101" s="530"/>
      <c r="P101" s="530"/>
      <c r="Q101" s="530"/>
      <c r="R101" s="531"/>
      <c r="S101" s="531"/>
      <c r="T101" s="532"/>
      <c r="U101" s="56" t="s">
        <v>37</v>
      </c>
      <c r="V101" s="33"/>
    </row>
    <row r="102" spans="1:22" s="3" customFormat="1" ht="25.5">
      <c r="A102" s="526"/>
      <c r="B102" s="527"/>
      <c r="C102" s="265"/>
      <c r="D102" s="71" t="s">
        <v>36</v>
      </c>
      <c r="E102" s="533"/>
      <c r="F102" s="533"/>
      <c r="G102" s="533"/>
      <c r="H102" s="533"/>
      <c r="I102" s="533"/>
      <c r="J102" s="533"/>
      <c r="K102" s="533"/>
      <c r="L102" s="533"/>
      <c r="M102" s="533"/>
      <c r="N102" s="533"/>
      <c r="O102" s="533"/>
      <c r="P102" s="533"/>
      <c r="Q102" s="533"/>
      <c r="R102" s="534"/>
      <c r="S102" s="534"/>
      <c r="T102" s="535"/>
      <c r="U102" s="56" t="s">
        <v>37</v>
      </c>
      <c r="V102" s="33"/>
    </row>
    <row r="103" spans="1:22" s="3" customFormat="1" ht="25.5">
      <c r="A103" s="526"/>
      <c r="B103" s="527"/>
      <c r="C103" s="264" t="s">
        <v>11</v>
      </c>
      <c r="D103" s="70" t="s">
        <v>35</v>
      </c>
      <c r="E103" s="530"/>
      <c r="F103" s="530"/>
      <c r="G103" s="530"/>
      <c r="H103" s="530"/>
      <c r="I103" s="530"/>
      <c r="J103" s="530"/>
      <c r="K103" s="530"/>
      <c r="L103" s="530"/>
      <c r="M103" s="530"/>
      <c r="N103" s="530"/>
      <c r="O103" s="530"/>
      <c r="P103" s="530"/>
      <c r="Q103" s="530"/>
      <c r="R103" s="531"/>
      <c r="S103" s="531"/>
      <c r="T103" s="532"/>
      <c r="U103" s="56" t="s">
        <v>37</v>
      </c>
      <c r="V103" s="33"/>
    </row>
    <row r="104" spans="1:22" s="3" customFormat="1" ht="25.5">
      <c r="A104" s="526"/>
      <c r="B104" s="527"/>
      <c r="C104" s="265"/>
      <c r="D104" s="71" t="s">
        <v>36</v>
      </c>
      <c r="E104" s="533"/>
      <c r="F104" s="533"/>
      <c r="G104" s="533"/>
      <c r="H104" s="533"/>
      <c r="I104" s="533"/>
      <c r="J104" s="533"/>
      <c r="K104" s="533"/>
      <c r="L104" s="533"/>
      <c r="M104" s="533"/>
      <c r="N104" s="533"/>
      <c r="O104" s="533"/>
      <c r="P104" s="533"/>
      <c r="Q104" s="533"/>
      <c r="R104" s="534"/>
      <c r="S104" s="534"/>
      <c r="T104" s="535"/>
      <c r="U104" s="56" t="s">
        <v>37</v>
      </c>
      <c r="V104" s="33"/>
    </row>
    <row r="105" spans="1:22" s="3" customFormat="1" ht="25.5">
      <c r="A105" s="526"/>
      <c r="B105" s="527"/>
      <c r="C105" s="264" t="s">
        <v>12</v>
      </c>
      <c r="D105" s="70" t="s">
        <v>35</v>
      </c>
      <c r="E105" s="530"/>
      <c r="F105" s="530"/>
      <c r="G105" s="530"/>
      <c r="H105" s="530"/>
      <c r="I105" s="530"/>
      <c r="J105" s="530"/>
      <c r="K105" s="530"/>
      <c r="L105" s="530"/>
      <c r="M105" s="530"/>
      <c r="N105" s="530"/>
      <c r="O105" s="530"/>
      <c r="P105" s="530"/>
      <c r="Q105" s="530"/>
      <c r="R105" s="531"/>
      <c r="S105" s="531"/>
      <c r="T105" s="532"/>
      <c r="U105" s="56" t="s">
        <v>37</v>
      </c>
      <c r="V105" s="33"/>
    </row>
    <row r="106" spans="1:22" s="3" customFormat="1" ht="25.5">
      <c r="A106" s="526"/>
      <c r="B106" s="527"/>
      <c r="C106" s="265"/>
      <c r="D106" s="71" t="s">
        <v>36</v>
      </c>
      <c r="E106" s="533"/>
      <c r="F106" s="533"/>
      <c r="G106" s="533"/>
      <c r="H106" s="533"/>
      <c r="I106" s="533"/>
      <c r="J106" s="533"/>
      <c r="K106" s="533"/>
      <c r="L106" s="533"/>
      <c r="M106" s="533"/>
      <c r="N106" s="533"/>
      <c r="O106" s="533"/>
      <c r="P106" s="533"/>
      <c r="Q106" s="533"/>
      <c r="R106" s="534"/>
      <c r="S106" s="534"/>
      <c r="T106" s="535"/>
      <c r="U106" s="56" t="s">
        <v>37</v>
      </c>
      <c r="V106" s="33"/>
    </row>
    <row r="107" spans="1:22" s="3" customFormat="1" ht="12">
      <c r="A107" s="526"/>
      <c r="B107" s="527"/>
      <c r="C107" s="291" t="s">
        <v>13</v>
      </c>
      <c r="D107" s="292"/>
      <c r="E107" s="288" t="s">
        <v>23</v>
      </c>
      <c r="F107" s="289"/>
      <c r="G107" s="521"/>
      <c r="H107" s="521"/>
      <c r="I107" s="521"/>
      <c r="J107" s="521"/>
      <c r="K107" s="521"/>
      <c r="L107" s="521"/>
      <c r="M107" s="521"/>
      <c r="N107" s="521"/>
      <c r="O107" s="73" t="s">
        <v>14</v>
      </c>
      <c r="P107" s="172"/>
      <c r="Q107" s="289" t="s">
        <v>15</v>
      </c>
      <c r="R107" s="289"/>
      <c r="S107" s="72"/>
      <c r="T107" s="74"/>
      <c r="U107" s="56" t="s">
        <v>37</v>
      </c>
      <c r="V107" s="33"/>
    </row>
    <row r="108" spans="1:22" s="3" customFormat="1" ht="12.75" thickBot="1">
      <c r="A108" s="528"/>
      <c r="B108" s="529"/>
      <c r="C108" s="294" t="s">
        <v>30</v>
      </c>
      <c r="D108" s="295"/>
      <c r="E108" s="262" t="s">
        <v>31</v>
      </c>
      <c r="F108" s="263"/>
      <c r="G108" s="260" t="s">
        <v>33</v>
      </c>
      <c r="H108" s="260"/>
      <c r="I108" s="260"/>
      <c r="J108" s="260" t="s">
        <v>34</v>
      </c>
      <c r="K108" s="260"/>
      <c r="L108" s="287"/>
      <c r="M108" s="296" t="s">
        <v>32</v>
      </c>
      <c r="N108" s="263"/>
      <c r="O108" s="260" t="s">
        <v>33</v>
      </c>
      <c r="P108" s="260"/>
      <c r="Q108" s="260"/>
      <c r="R108" s="260" t="s">
        <v>34</v>
      </c>
      <c r="S108" s="260"/>
      <c r="T108" s="261"/>
      <c r="U108" s="56" t="s">
        <v>37</v>
      </c>
      <c r="V108" s="33"/>
    </row>
    <row r="109" spans="2:21" s="3" customFormat="1" ht="9.75" thickBot="1">
      <c r="B109" s="26"/>
      <c r="C109" s="27"/>
      <c r="L109" s="27"/>
      <c r="U109" s="38"/>
    </row>
    <row r="110" spans="1:21" s="3" customFormat="1" ht="24">
      <c r="A110" s="89" t="s">
        <v>154</v>
      </c>
      <c r="B110" s="518" t="s">
        <v>148</v>
      </c>
      <c r="C110" s="518"/>
      <c r="D110" s="518" t="s">
        <v>150</v>
      </c>
      <c r="E110" s="518"/>
      <c r="F110" s="518"/>
      <c r="G110" s="518"/>
      <c r="H110" s="518"/>
      <c r="I110" s="518" t="s">
        <v>149</v>
      </c>
      <c r="J110" s="519"/>
      <c r="K110" s="92" t="s">
        <v>154</v>
      </c>
      <c r="L110" s="518" t="s">
        <v>148</v>
      </c>
      <c r="M110" s="518"/>
      <c r="N110" s="518" t="s">
        <v>6</v>
      </c>
      <c r="O110" s="518"/>
      <c r="P110" s="518"/>
      <c r="Q110" s="518"/>
      <c r="R110" s="518"/>
      <c r="S110" s="518" t="s">
        <v>149</v>
      </c>
      <c r="T110" s="520"/>
      <c r="U110" s="56" t="s">
        <v>37</v>
      </c>
    </row>
    <row r="111" spans="1:21" ht="30">
      <c r="A111" s="90">
        <v>1</v>
      </c>
      <c r="B111" s="513"/>
      <c r="C111" s="513"/>
      <c r="D111" s="514"/>
      <c r="E111" s="514"/>
      <c r="F111" s="514"/>
      <c r="G111" s="514"/>
      <c r="H111" s="514"/>
      <c r="I111" s="516"/>
      <c r="J111" s="351"/>
      <c r="K111" s="93">
        <v>5</v>
      </c>
      <c r="L111" s="513"/>
      <c r="M111" s="513"/>
      <c r="N111" s="514"/>
      <c r="O111" s="514"/>
      <c r="P111" s="514"/>
      <c r="Q111" s="514"/>
      <c r="R111" s="514"/>
      <c r="S111" s="516"/>
      <c r="T111" s="517"/>
      <c r="U111" s="128" t="s">
        <v>37</v>
      </c>
    </row>
    <row r="112" spans="1:21" ht="30">
      <c r="A112" s="90">
        <v>2</v>
      </c>
      <c r="B112" s="513"/>
      <c r="C112" s="513"/>
      <c r="D112" s="514"/>
      <c r="E112" s="514"/>
      <c r="F112" s="514"/>
      <c r="G112" s="514"/>
      <c r="H112" s="514"/>
      <c r="I112" s="516"/>
      <c r="J112" s="351"/>
      <c r="K112" s="93">
        <v>6</v>
      </c>
      <c r="L112" s="513"/>
      <c r="M112" s="513"/>
      <c r="N112" s="514"/>
      <c r="O112" s="514"/>
      <c r="P112" s="514"/>
      <c r="Q112" s="514"/>
      <c r="R112" s="514"/>
      <c r="S112" s="516"/>
      <c r="T112" s="517"/>
      <c r="U112" s="128" t="s">
        <v>37</v>
      </c>
    </row>
    <row r="113" spans="1:21" ht="30">
      <c r="A113" s="90">
        <v>3</v>
      </c>
      <c r="B113" s="513"/>
      <c r="C113" s="513"/>
      <c r="D113" s="514"/>
      <c r="E113" s="514"/>
      <c r="F113" s="514"/>
      <c r="G113" s="514"/>
      <c r="H113" s="514"/>
      <c r="I113" s="516"/>
      <c r="J113" s="351"/>
      <c r="K113" s="93">
        <v>7</v>
      </c>
      <c r="L113" s="513"/>
      <c r="M113" s="513"/>
      <c r="N113" s="514"/>
      <c r="O113" s="514"/>
      <c r="P113" s="514"/>
      <c r="Q113" s="514"/>
      <c r="R113" s="514"/>
      <c r="S113" s="516"/>
      <c r="T113" s="517"/>
      <c r="U113" s="128" t="s">
        <v>37</v>
      </c>
    </row>
    <row r="114" spans="1:21" ht="30.75" thickBot="1">
      <c r="A114" s="91">
        <v>4</v>
      </c>
      <c r="B114" s="515"/>
      <c r="C114" s="515"/>
      <c r="D114" s="510"/>
      <c r="E114" s="510"/>
      <c r="F114" s="510"/>
      <c r="G114" s="510"/>
      <c r="H114" s="510"/>
      <c r="I114" s="511"/>
      <c r="J114" s="431"/>
      <c r="K114" s="94">
        <v>8</v>
      </c>
      <c r="L114" s="515"/>
      <c r="M114" s="515"/>
      <c r="N114" s="510"/>
      <c r="O114" s="510"/>
      <c r="P114" s="510"/>
      <c r="Q114" s="510"/>
      <c r="R114" s="510"/>
      <c r="S114" s="511"/>
      <c r="T114" s="512"/>
      <c r="U114" s="128" t="s">
        <v>37</v>
      </c>
    </row>
    <row r="115" s="3" customFormat="1" ht="9">
      <c r="U115" s="61"/>
    </row>
    <row r="116" spans="1:21" ht="17.25">
      <c r="A116" s="293" t="s">
        <v>86</v>
      </c>
      <c r="B116" s="293"/>
      <c r="C116" s="293"/>
      <c r="D116" s="293"/>
      <c r="E116" s="293"/>
      <c r="F116" s="293"/>
      <c r="G116" s="293"/>
      <c r="H116" s="293"/>
      <c r="I116" s="293"/>
      <c r="J116" s="293"/>
      <c r="K116" s="293"/>
      <c r="L116" s="293"/>
      <c r="M116" s="293"/>
      <c r="N116" s="293"/>
      <c r="O116" s="293"/>
      <c r="P116" s="293"/>
      <c r="Q116" s="293"/>
      <c r="R116" s="293"/>
      <c r="S116" s="293"/>
      <c r="T116" s="293"/>
      <c r="U116" s="127" t="s">
        <v>37</v>
      </c>
    </row>
    <row r="117" spans="1:21" ht="17.25">
      <c r="A117" s="293" t="s">
        <v>87</v>
      </c>
      <c r="B117" s="293"/>
      <c r="C117" s="293"/>
      <c r="D117" s="293"/>
      <c r="E117" s="293"/>
      <c r="F117" s="293"/>
      <c r="G117" s="293"/>
      <c r="H117" s="293"/>
      <c r="I117" s="293"/>
      <c r="J117" s="293"/>
      <c r="K117" s="293"/>
      <c r="L117" s="293"/>
      <c r="M117" s="293"/>
      <c r="N117" s="293"/>
      <c r="O117" s="293"/>
      <c r="P117" s="293"/>
      <c r="Q117" s="293"/>
      <c r="R117" s="293"/>
      <c r="S117" s="293"/>
      <c r="T117" s="293"/>
      <c r="U117" s="127" t="s">
        <v>37</v>
      </c>
    </row>
    <row r="118" spans="1:21" ht="31.5" customHeight="1">
      <c r="A118" s="569" t="s">
        <v>320</v>
      </c>
      <c r="B118" s="569"/>
      <c r="C118" s="569"/>
      <c r="D118" s="569"/>
      <c r="E118" s="569"/>
      <c r="F118" s="569"/>
      <c r="G118" s="569"/>
      <c r="H118" s="569"/>
      <c r="I118" s="569"/>
      <c r="J118" s="569"/>
      <c r="K118" s="569"/>
      <c r="L118" s="569"/>
      <c r="M118" s="569"/>
      <c r="N118" s="569"/>
      <c r="O118" s="569"/>
      <c r="P118" s="569"/>
      <c r="Q118" s="569"/>
      <c r="R118" s="569"/>
      <c r="S118" s="569"/>
      <c r="T118" s="569"/>
      <c r="U118" s="127" t="s">
        <v>37</v>
      </c>
    </row>
    <row r="119" spans="1:21" ht="17.25">
      <c r="A119" s="293" t="s">
        <v>88</v>
      </c>
      <c r="B119" s="293"/>
      <c r="C119" s="293"/>
      <c r="D119" s="293"/>
      <c r="E119" s="293"/>
      <c r="F119" s="293"/>
      <c r="G119" s="293"/>
      <c r="H119" s="293"/>
      <c r="I119" s="293"/>
      <c r="J119" s="293"/>
      <c r="K119" s="293"/>
      <c r="L119" s="293"/>
      <c r="M119" s="293"/>
      <c r="N119" s="293"/>
      <c r="O119" s="293"/>
      <c r="P119" s="293"/>
      <c r="Q119" s="293"/>
      <c r="R119" s="293"/>
      <c r="S119" s="293"/>
      <c r="T119" s="293"/>
      <c r="U119" s="127" t="s">
        <v>37</v>
      </c>
    </row>
    <row r="120" spans="1:21" ht="14.25">
      <c r="A120" s="33" t="s">
        <v>295</v>
      </c>
      <c r="U120" s="23"/>
    </row>
    <row r="121" spans="1:21" ht="14.25">
      <c r="A121" s="25" t="s">
        <v>296</v>
      </c>
      <c r="U121" s="23"/>
    </row>
    <row r="122" ht="14.25" hidden="1">
      <c r="U122" s="23"/>
    </row>
    <row r="123" ht="14.25" hidden="1">
      <c r="U123" s="23"/>
    </row>
    <row r="124" ht="14.25" hidden="1">
      <c r="U124" s="23"/>
    </row>
    <row r="125" ht="12" hidden="1"/>
    <row r="126" spans="1:21" ht="15">
      <c r="A126" s="95"/>
      <c r="B126" s="96"/>
      <c r="C126" s="49"/>
      <c r="D126" s="49"/>
      <c r="E126" s="49"/>
      <c r="F126" s="49"/>
      <c r="G126" s="49"/>
      <c r="H126" s="49"/>
      <c r="I126" s="49"/>
      <c r="J126" s="49"/>
      <c r="K126" s="49"/>
      <c r="L126" s="95"/>
      <c r="M126" s="95"/>
      <c r="N126" s="95" t="s">
        <v>249</v>
      </c>
      <c r="O126" s="134">
        <f>+'初期登録'!$J$2</f>
        <v>27</v>
      </c>
      <c r="P126" s="132" t="s">
        <v>251</v>
      </c>
      <c r="Q126" s="97">
        <f>+$Q$2</f>
        <v>0</v>
      </c>
      <c r="R126" s="51" t="s">
        <v>26</v>
      </c>
      <c r="S126" s="97">
        <f>+$S$2</f>
        <v>0</v>
      </c>
      <c r="T126" s="51" t="s">
        <v>27</v>
      </c>
      <c r="U126" s="52" t="s">
        <v>104</v>
      </c>
    </row>
    <row r="127" spans="1:21" ht="15">
      <c r="A127" s="551" t="s">
        <v>0</v>
      </c>
      <c r="B127" s="551"/>
      <c r="C127" s="551"/>
      <c r="D127" s="551"/>
      <c r="E127" s="551"/>
      <c r="F127" s="551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52" t="s">
        <v>105</v>
      </c>
    </row>
    <row r="128" spans="1:21" ht="13.5">
      <c r="A128" s="329" t="str">
        <f>$A$4</f>
        <v>仙台青葉地区会長　様</v>
      </c>
      <c r="B128" s="329"/>
      <c r="C128" s="329"/>
      <c r="D128" s="329"/>
      <c r="E128" s="329"/>
      <c r="F128" s="329"/>
      <c r="G128" s="97"/>
      <c r="H128" s="97"/>
      <c r="I128" s="97"/>
      <c r="J128" s="97"/>
      <c r="K128" s="97"/>
      <c r="L128" s="97"/>
      <c r="M128" s="283" t="str">
        <f>+'初期登録'!$C$8</f>
        <v>仙台市立青葉小学校</v>
      </c>
      <c r="N128" s="283"/>
      <c r="O128" s="283"/>
      <c r="P128" s="283"/>
      <c r="Q128" s="283"/>
      <c r="R128" s="283"/>
      <c r="S128" s="283"/>
      <c r="T128" s="97"/>
      <c r="U128" s="52"/>
    </row>
    <row r="129" spans="8:21" ht="24" customHeight="1">
      <c r="H129" s="552" t="s">
        <v>1</v>
      </c>
      <c r="I129" s="552"/>
      <c r="J129" s="552"/>
      <c r="K129" s="553" t="s">
        <v>2</v>
      </c>
      <c r="L129" s="553"/>
      <c r="M129" s="238" t="str">
        <f>+'初期登録'!$M$6</f>
        <v>校長</v>
      </c>
      <c r="N129" s="238"/>
      <c r="O129" s="235" t="str">
        <f>+'初期登録'!$O$6</f>
        <v>○○　○○</v>
      </c>
      <c r="P129" s="235"/>
      <c r="Q129" s="235"/>
      <c r="R129" s="235"/>
      <c r="S129" s="235"/>
      <c r="T129" s="27" t="s">
        <v>3</v>
      </c>
      <c r="U129" s="34" t="s">
        <v>106</v>
      </c>
    </row>
    <row r="130" spans="1:21" ht="12">
      <c r="A130" s="3"/>
      <c r="B130" s="3"/>
      <c r="C130" s="3"/>
      <c r="D130" s="3"/>
      <c r="E130" s="3"/>
      <c r="F130" s="3"/>
      <c r="G130" s="3"/>
      <c r="H130" s="3"/>
      <c r="I130" s="35"/>
      <c r="J130" s="35"/>
      <c r="K130" s="35"/>
      <c r="L130" s="36"/>
      <c r="M130" s="36"/>
      <c r="N130" s="36"/>
      <c r="O130" s="3"/>
      <c r="P130" s="3"/>
      <c r="Q130" s="3"/>
      <c r="R130" s="3"/>
      <c r="S130" s="3"/>
      <c r="T130" s="37"/>
      <c r="U130" s="38" t="s">
        <v>107</v>
      </c>
    </row>
    <row r="131" spans="1:21" ht="24">
      <c r="A131" s="322" t="str">
        <f>"第"&amp;O126+22&amp;"回アンサンブルコンテスト宮城県大会　兼"</f>
        <v>第49回アンサンブルコンテスト宮城県大会　兼</v>
      </c>
      <c r="B131" s="322"/>
      <c r="C131" s="322"/>
      <c r="D131" s="322"/>
      <c r="E131" s="322"/>
      <c r="F131" s="322"/>
      <c r="G131" s="322"/>
      <c r="H131" s="322"/>
      <c r="I131" s="322"/>
      <c r="J131" s="322"/>
      <c r="K131" s="322"/>
      <c r="L131" s="322"/>
      <c r="M131" s="322"/>
      <c r="N131" s="322"/>
      <c r="O131" s="322"/>
      <c r="P131" s="322"/>
      <c r="Q131" s="322"/>
      <c r="R131" s="322"/>
      <c r="S131" s="322"/>
      <c r="T131" s="322"/>
      <c r="U131" s="34" t="s">
        <v>151</v>
      </c>
    </row>
    <row r="132" spans="3:21" ht="21">
      <c r="C132" s="14"/>
      <c r="D132" s="14"/>
      <c r="E132" s="14"/>
      <c r="F132" s="14"/>
      <c r="G132" s="16" t="s">
        <v>67</v>
      </c>
      <c r="H132" s="239" t="str">
        <f>+'初期登録'!$C$6</f>
        <v>仙台青葉</v>
      </c>
      <c r="I132" s="239"/>
      <c r="J132" s="239"/>
      <c r="K132" s="239"/>
      <c r="L132" s="15" t="s">
        <v>68</v>
      </c>
      <c r="M132" s="14"/>
      <c r="N132" s="14"/>
      <c r="O132" s="14"/>
      <c r="P132" s="14"/>
      <c r="Q132" s="14"/>
      <c r="R132" s="14"/>
      <c r="S132" s="14"/>
      <c r="T132" s="14"/>
      <c r="U132" s="34"/>
    </row>
    <row r="133" spans="1:21" ht="24">
      <c r="A133" s="322" t="s">
        <v>21</v>
      </c>
      <c r="B133" s="322"/>
      <c r="C133" s="548"/>
      <c r="D133" s="548"/>
      <c r="E133" s="548"/>
      <c r="F133" s="548"/>
      <c r="G133" s="548"/>
      <c r="H133" s="548"/>
      <c r="I133" s="548"/>
      <c r="J133" s="548"/>
      <c r="K133" s="548"/>
      <c r="L133" s="548"/>
      <c r="M133" s="548"/>
      <c r="N133" s="548"/>
      <c r="O133" s="548"/>
      <c r="P133" s="548"/>
      <c r="Q133" s="548"/>
      <c r="R133" s="548"/>
      <c r="S133" s="548"/>
      <c r="T133" s="548"/>
      <c r="U133" s="34" t="s">
        <v>109</v>
      </c>
    </row>
    <row r="134" spans="1:21" ht="12.75" thickBot="1">
      <c r="A134" s="3"/>
      <c r="B134" s="3"/>
      <c r="C134" s="119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38" t="s">
        <v>152</v>
      </c>
    </row>
    <row r="135" spans="1:21" ht="24">
      <c r="A135" s="549" t="s">
        <v>17</v>
      </c>
      <c r="B135" s="550"/>
      <c r="C135" s="325" t="str">
        <f>+'初期登録'!$C$7</f>
        <v>センダイシリツアオバショウガッコウ</v>
      </c>
      <c r="D135" s="326"/>
      <c r="E135" s="326"/>
      <c r="F135" s="326"/>
      <c r="G135" s="326"/>
      <c r="H135" s="326"/>
      <c r="I135" s="326"/>
      <c r="J135" s="326"/>
      <c r="K135" s="326"/>
      <c r="L135" s="326"/>
      <c r="M135" s="326"/>
      <c r="N135" s="326"/>
      <c r="O135" s="326"/>
      <c r="P135" s="326"/>
      <c r="Q135" s="326"/>
      <c r="R135" s="326"/>
      <c r="S135" s="326"/>
      <c r="T135" s="327"/>
      <c r="U135" s="34" t="s">
        <v>37</v>
      </c>
    </row>
    <row r="136" spans="1:21" ht="35.25">
      <c r="A136" s="540" t="s">
        <v>4</v>
      </c>
      <c r="B136" s="541"/>
      <c r="C136" s="246" t="str">
        <f>+'初期登録'!$C$8</f>
        <v>仙台市立青葉小学校</v>
      </c>
      <c r="D136" s="247"/>
      <c r="E136" s="247"/>
      <c r="F136" s="247"/>
      <c r="G136" s="247"/>
      <c r="H136" s="247"/>
      <c r="I136" s="247"/>
      <c r="J136" s="247"/>
      <c r="K136" s="247"/>
      <c r="L136" s="247"/>
      <c r="M136" s="247"/>
      <c r="N136" s="247"/>
      <c r="O136" s="247"/>
      <c r="P136" s="247"/>
      <c r="Q136" s="247"/>
      <c r="R136" s="248"/>
      <c r="S136" s="248"/>
      <c r="T136" s="249"/>
      <c r="U136" s="34" t="s">
        <v>38</v>
      </c>
    </row>
    <row r="137" spans="1:21" ht="31.5">
      <c r="A137" s="542" t="s">
        <v>5</v>
      </c>
      <c r="B137" s="543"/>
      <c r="C137" s="63" t="s">
        <v>18</v>
      </c>
      <c r="D137" s="255" t="str">
        <f>+'初期登録'!$D$9</f>
        <v>980-XXXX</v>
      </c>
      <c r="E137" s="255"/>
      <c r="F137" s="255"/>
      <c r="G137" s="250" t="s">
        <v>9</v>
      </c>
      <c r="H137" s="251"/>
      <c r="I137" s="251"/>
      <c r="J137" s="255" t="str">
        <f>+'初期登録'!$J$9</f>
        <v>仙台　太郎</v>
      </c>
      <c r="K137" s="256"/>
      <c r="L137" s="256"/>
      <c r="M137" s="256"/>
      <c r="N137" s="256"/>
      <c r="O137" s="168" t="s">
        <v>289</v>
      </c>
      <c r="P137" s="257" t="str">
        <f>+'初期登録'!$Q$9</f>
        <v>090-XXXX-XXXX</v>
      </c>
      <c r="Q137" s="258"/>
      <c r="R137" s="258"/>
      <c r="S137" s="258"/>
      <c r="T137" s="259"/>
      <c r="U137" s="34" t="s">
        <v>37</v>
      </c>
    </row>
    <row r="138" spans="1:21" ht="35.25">
      <c r="A138" s="544"/>
      <c r="B138" s="545"/>
      <c r="C138" s="64" t="s">
        <v>8</v>
      </c>
      <c r="D138" s="233" t="str">
        <f>+'初期登録'!$D$10</f>
        <v>宮城県仙台市青葉区青葉○丁目○番○号</v>
      </c>
      <c r="E138" s="233"/>
      <c r="F138" s="233"/>
      <c r="G138" s="233"/>
      <c r="H138" s="233"/>
      <c r="I138" s="233"/>
      <c r="J138" s="233"/>
      <c r="K138" s="233"/>
      <c r="L138" s="233"/>
      <c r="M138" s="233"/>
      <c r="N138" s="233"/>
      <c r="O138" s="233"/>
      <c r="P138" s="233"/>
      <c r="Q138" s="233"/>
      <c r="R138" s="233"/>
      <c r="S138" s="233"/>
      <c r="T138" s="234"/>
      <c r="U138" s="34" t="s">
        <v>38</v>
      </c>
    </row>
    <row r="139" spans="1:21" ht="24.75" thickBot="1">
      <c r="A139" s="546"/>
      <c r="B139" s="547"/>
      <c r="C139" s="65" t="s">
        <v>19</v>
      </c>
      <c r="D139" s="252" t="str">
        <f>+'初期登録'!$D$11</f>
        <v>022-379-6001</v>
      </c>
      <c r="E139" s="252"/>
      <c r="F139" s="252"/>
      <c r="G139" s="252"/>
      <c r="H139" s="252"/>
      <c r="I139" s="252"/>
      <c r="J139" s="252"/>
      <c r="K139" s="254"/>
      <c r="L139" s="66" t="s">
        <v>20</v>
      </c>
      <c r="M139" s="252" t="str">
        <f>+'初期登録'!$M$11</f>
        <v>022-379-6003</v>
      </c>
      <c r="N139" s="252"/>
      <c r="O139" s="252"/>
      <c r="P139" s="252"/>
      <c r="Q139" s="252"/>
      <c r="R139" s="252"/>
      <c r="S139" s="252"/>
      <c r="T139" s="253"/>
      <c r="U139" s="34" t="s">
        <v>37</v>
      </c>
    </row>
    <row r="140" spans="2:21" s="3" customFormat="1" ht="9.75" thickBot="1">
      <c r="B140" s="26"/>
      <c r="C140" s="27"/>
      <c r="L140" s="27"/>
      <c r="U140" s="38"/>
    </row>
    <row r="141" spans="1:22" s="3" customFormat="1" ht="12.75">
      <c r="A141" s="522" t="s">
        <v>28</v>
      </c>
      <c r="B141" s="523"/>
      <c r="C141" s="139"/>
      <c r="D141" s="554" t="s">
        <v>258</v>
      </c>
      <c r="E141" s="554"/>
      <c r="F141" s="139"/>
      <c r="G141" s="554" t="s">
        <v>257</v>
      </c>
      <c r="H141" s="554"/>
      <c r="I141" s="139"/>
      <c r="J141" s="554" t="s">
        <v>25</v>
      </c>
      <c r="K141" s="554"/>
      <c r="L141" s="139"/>
      <c r="M141" s="554" t="s">
        <v>256</v>
      </c>
      <c r="N141" s="554"/>
      <c r="O141" s="140"/>
      <c r="P141" s="173" t="s">
        <v>299</v>
      </c>
      <c r="Q141" s="173"/>
      <c r="R141" s="139"/>
      <c r="S141" s="554"/>
      <c r="T141" s="555"/>
      <c r="U141" s="56" t="s">
        <v>37</v>
      </c>
      <c r="V141" s="33"/>
    </row>
    <row r="142" spans="1:22" s="3" customFormat="1" ht="24">
      <c r="A142" s="536" t="s">
        <v>147</v>
      </c>
      <c r="B142" s="537"/>
      <c r="C142" s="171"/>
      <c r="D142" s="538"/>
      <c r="E142" s="538"/>
      <c r="F142" s="538"/>
      <c r="G142" s="538"/>
      <c r="H142" s="538"/>
      <c r="I142" s="538"/>
      <c r="J142" s="538"/>
      <c r="K142" s="538"/>
      <c r="L142" s="170"/>
      <c r="M142" s="538"/>
      <c r="N142" s="538"/>
      <c r="O142" s="538"/>
      <c r="P142" s="538"/>
      <c r="Q142" s="538"/>
      <c r="R142" s="538"/>
      <c r="S142" s="538"/>
      <c r="T142" s="539"/>
      <c r="U142" s="56" t="s">
        <v>37</v>
      </c>
      <c r="V142" s="33"/>
    </row>
    <row r="143" spans="1:22" s="3" customFormat="1" ht="25.5">
      <c r="A143" s="524" t="s">
        <v>16</v>
      </c>
      <c r="B143" s="525"/>
      <c r="C143" s="264" t="s">
        <v>10</v>
      </c>
      <c r="D143" s="70" t="s">
        <v>35</v>
      </c>
      <c r="E143" s="530"/>
      <c r="F143" s="530"/>
      <c r="G143" s="530"/>
      <c r="H143" s="530"/>
      <c r="I143" s="530"/>
      <c r="J143" s="530"/>
      <c r="K143" s="530"/>
      <c r="L143" s="530"/>
      <c r="M143" s="530"/>
      <c r="N143" s="530"/>
      <c r="O143" s="530"/>
      <c r="P143" s="530"/>
      <c r="Q143" s="530"/>
      <c r="R143" s="531"/>
      <c r="S143" s="531"/>
      <c r="T143" s="532"/>
      <c r="U143" s="56" t="s">
        <v>37</v>
      </c>
      <c r="V143" s="33"/>
    </row>
    <row r="144" spans="1:22" s="3" customFormat="1" ht="25.5">
      <c r="A144" s="526"/>
      <c r="B144" s="527"/>
      <c r="C144" s="265"/>
      <c r="D144" s="71" t="s">
        <v>36</v>
      </c>
      <c r="E144" s="533"/>
      <c r="F144" s="533"/>
      <c r="G144" s="533"/>
      <c r="H144" s="533"/>
      <c r="I144" s="533"/>
      <c r="J144" s="533"/>
      <c r="K144" s="533"/>
      <c r="L144" s="533"/>
      <c r="M144" s="533"/>
      <c r="N144" s="533"/>
      <c r="O144" s="533"/>
      <c r="P144" s="533"/>
      <c r="Q144" s="533"/>
      <c r="R144" s="534"/>
      <c r="S144" s="534"/>
      <c r="T144" s="535"/>
      <c r="U144" s="56" t="s">
        <v>37</v>
      </c>
      <c r="V144" s="33"/>
    </row>
    <row r="145" spans="1:22" s="3" customFormat="1" ht="25.5">
      <c r="A145" s="526"/>
      <c r="B145" s="527"/>
      <c r="C145" s="264" t="s">
        <v>11</v>
      </c>
      <c r="D145" s="70" t="s">
        <v>35</v>
      </c>
      <c r="E145" s="530"/>
      <c r="F145" s="530"/>
      <c r="G145" s="530"/>
      <c r="H145" s="530"/>
      <c r="I145" s="530"/>
      <c r="J145" s="530"/>
      <c r="K145" s="530"/>
      <c r="L145" s="530"/>
      <c r="M145" s="530"/>
      <c r="N145" s="530"/>
      <c r="O145" s="530"/>
      <c r="P145" s="530"/>
      <c r="Q145" s="530"/>
      <c r="R145" s="531"/>
      <c r="S145" s="531"/>
      <c r="T145" s="532"/>
      <c r="U145" s="56" t="s">
        <v>37</v>
      </c>
      <c r="V145" s="33"/>
    </row>
    <row r="146" spans="1:22" s="3" customFormat="1" ht="25.5">
      <c r="A146" s="526"/>
      <c r="B146" s="527"/>
      <c r="C146" s="265"/>
      <c r="D146" s="71" t="s">
        <v>36</v>
      </c>
      <c r="E146" s="533"/>
      <c r="F146" s="533"/>
      <c r="G146" s="533"/>
      <c r="H146" s="533"/>
      <c r="I146" s="533"/>
      <c r="J146" s="533"/>
      <c r="K146" s="533"/>
      <c r="L146" s="533"/>
      <c r="M146" s="533"/>
      <c r="N146" s="533"/>
      <c r="O146" s="533"/>
      <c r="P146" s="533"/>
      <c r="Q146" s="533"/>
      <c r="R146" s="534"/>
      <c r="S146" s="534"/>
      <c r="T146" s="535"/>
      <c r="U146" s="56" t="s">
        <v>37</v>
      </c>
      <c r="V146" s="33"/>
    </row>
    <row r="147" spans="1:22" s="3" customFormat="1" ht="25.5">
      <c r="A147" s="526"/>
      <c r="B147" s="527"/>
      <c r="C147" s="264" t="s">
        <v>12</v>
      </c>
      <c r="D147" s="70" t="s">
        <v>35</v>
      </c>
      <c r="E147" s="530"/>
      <c r="F147" s="530"/>
      <c r="G147" s="530"/>
      <c r="H147" s="530"/>
      <c r="I147" s="530"/>
      <c r="J147" s="530"/>
      <c r="K147" s="530"/>
      <c r="L147" s="530"/>
      <c r="M147" s="530"/>
      <c r="N147" s="530"/>
      <c r="O147" s="530"/>
      <c r="P147" s="530"/>
      <c r="Q147" s="530"/>
      <c r="R147" s="531"/>
      <c r="S147" s="531"/>
      <c r="T147" s="532"/>
      <c r="U147" s="56" t="s">
        <v>37</v>
      </c>
      <c r="V147" s="33"/>
    </row>
    <row r="148" spans="1:22" s="3" customFormat="1" ht="25.5">
      <c r="A148" s="526"/>
      <c r="B148" s="527"/>
      <c r="C148" s="265"/>
      <c r="D148" s="71" t="s">
        <v>36</v>
      </c>
      <c r="E148" s="533"/>
      <c r="F148" s="533"/>
      <c r="G148" s="533"/>
      <c r="H148" s="533"/>
      <c r="I148" s="533"/>
      <c r="J148" s="533"/>
      <c r="K148" s="533"/>
      <c r="L148" s="533"/>
      <c r="M148" s="533"/>
      <c r="N148" s="533"/>
      <c r="O148" s="533"/>
      <c r="P148" s="533"/>
      <c r="Q148" s="533"/>
      <c r="R148" s="534"/>
      <c r="S148" s="534"/>
      <c r="T148" s="535"/>
      <c r="U148" s="56" t="s">
        <v>37</v>
      </c>
      <c r="V148" s="33"/>
    </row>
    <row r="149" spans="1:22" s="3" customFormat="1" ht="12">
      <c r="A149" s="526"/>
      <c r="B149" s="527"/>
      <c r="C149" s="291" t="s">
        <v>13</v>
      </c>
      <c r="D149" s="292"/>
      <c r="E149" s="288" t="s">
        <v>23</v>
      </c>
      <c r="F149" s="289"/>
      <c r="G149" s="521"/>
      <c r="H149" s="521"/>
      <c r="I149" s="521"/>
      <c r="J149" s="521"/>
      <c r="K149" s="521"/>
      <c r="L149" s="521"/>
      <c r="M149" s="521"/>
      <c r="N149" s="521"/>
      <c r="O149" s="73" t="s">
        <v>14</v>
      </c>
      <c r="P149" s="172"/>
      <c r="Q149" s="289" t="s">
        <v>15</v>
      </c>
      <c r="R149" s="289"/>
      <c r="S149" s="72"/>
      <c r="T149" s="74"/>
      <c r="U149" s="56" t="s">
        <v>37</v>
      </c>
      <c r="V149" s="33"/>
    </row>
    <row r="150" spans="1:22" s="3" customFormat="1" ht="12.75" thickBot="1">
      <c r="A150" s="528"/>
      <c r="B150" s="529"/>
      <c r="C150" s="294" t="s">
        <v>30</v>
      </c>
      <c r="D150" s="295"/>
      <c r="E150" s="262" t="s">
        <v>31</v>
      </c>
      <c r="F150" s="263"/>
      <c r="G150" s="260" t="s">
        <v>33</v>
      </c>
      <c r="H150" s="260"/>
      <c r="I150" s="260"/>
      <c r="J150" s="260" t="s">
        <v>34</v>
      </c>
      <c r="K150" s="260"/>
      <c r="L150" s="287"/>
      <c r="M150" s="296" t="s">
        <v>32</v>
      </c>
      <c r="N150" s="263"/>
      <c r="O150" s="260" t="s">
        <v>33</v>
      </c>
      <c r="P150" s="260"/>
      <c r="Q150" s="260"/>
      <c r="R150" s="260" t="s">
        <v>34</v>
      </c>
      <c r="S150" s="260"/>
      <c r="T150" s="261"/>
      <c r="U150" s="56" t="s">
        <v>37</v>
      </c>
      <c r="V150" s="33"/>
    </row>
    <row r="151" spans="2:21" s="3" customFormat="1" ht="9.75" thickBot="1">
      <c r="B151" s="26"/>
      <c r="C151" s="27"/>
      <c r="L151" s="27"/>
      <c r="U151" s="38"/>
    </row>
    <row r="152" spans="1:21" s="3" customFormat="1" ht="24">
      <c r="A152" s="89" t="s">
        <v>154</v>
      </c>
      <c r="B152" s="518" t="s">
        <v>148</v>
      </c>
      <c r="C152" s="518"/>
      <c r="D152" s="518" t="s">
        <v>150</v>
      </c>
      <c r="E152" s="518"/>
      <c r="F152" s="518"/>
      <c r="G152" s="518"/>
      <c r="H152" s="518"/>
      <c r="I152" s="518" t="s">
        <v>149</v>
      </c>
      <c r="J152" s="519"/>
      <c r="K152" s="92" t="s">
        <v>154</v>
      </c>
      <c r="L152" s="518" t="s">
        <v>148</v>
      </c>
      <c r="M152" s="518"/>
      <c r="N152" s="518" t="s">
        <v>6</v>
      </c>
      <c r="O152" s="518"/>
      <c r="P152" s="518"/>
      <c r="Q152" s="518"/>
      <c r="R152" s="518"/>
      <c r="S152" s="518" t="s">
        <v>149</v>
      </c>
      <c r="T152" s="520"/>
      <c r="U152" s="56" t="s">
        <v>37</v>
      </c>
    </row>
    <row r="153" spans="1:21" ht="30">
      <c r="A153" s="90">
        <v>1</v>
      </c>
      <c r="B153" s="513"/>
      <c r="C153" s="513"/>
      <c r="D153" s="514"/>
      <c r="E153" s="514"/>
      <c r="F153" s="514"/>
      <c r="G153" s="514"/>
      <c r="H153" s="514"/>
      <c r="I153" s="516"/>
      <c r="J153" s="351"/>
      <c r="K153" s="93">
        <v>5</v>
      </c>
      <c r="L153" s="513"/>
      <c r="M153" s="513"/>
      <c r="N153" s="514"/>
      <c r="O153" s="514"/>
      <c r="P153" s="514"/>
      <c r="Q153" s="514"/>
      <c r="R153" s="514"/>
      <c r="S153" s="516"/>
      <c r="T153" s="517"/>
      <c r="U153" s="128" t="s">
        <v>37</v>
      </c>
    </row>
    <row r="154" spans="1:21" ht="30">
      <c r="A154" s="90">
        <v>2</v>
      </c>
      <c r="B154" s="513"/>
      <c r="C154" s="513"/>
      <c r="D154" s="514"/>
      <c r="E154" s="514"/>
      <c r="F154" s="514"/>
      <c r="G154" s="514"/>
      <c r="H154" s="514"/>
      <c r="I154" s="516"/>
      <c r="J154" s="351"/>
      <c r="K154" s="93">
        <v>6</v>
      </c>
      <c r="L154" s="513"/>
      <c r="M154" s="513"/>
      <c r="N154" s="514"/>
      <c r="O154" s="514"/>
      <c r="P154" s="514"/>
      <c r="Q154" s="514"/>
      <c r="R154" s="514"/>
      <c r="S154" s="516"/>
      <c r="T154" s="517"/>
      <c r="U154" s="128" t="s">
        <v>37</v>
      </c>
    </row>
    <row r="155" spans="1:21" ht="30">
      <c r="A155" s="90">
        <v>3</v>
      </c>
      <c r="B155" s="513"/>
      <c r="C155" s="513"/>
      <c r="D155" s="514"/>
      <c r="E155" s="514"/>
      <c r="F155" s="514"/>
      <c r="G155" s="514"/>
      <c r="H155" s="514"/>
      <c r="I155" s="516"/>
      <c r="J155" s="351"/>
      <c r="K155" s="93">
        <v>7</v>
      </c>
      <c r="L155" s="513"/>
      <c r="M155" s="513"/>
      <c r="N155" s="514"/>
      <c r="O155" s="514"/>
      <c r="P155" s="514"/>
      <c r="Q155" s="514"/>
      <c r="R155" s="514"/>
      <c r="S155" s="516"/>
      <c r="T155" s="517"/>
      <c r="U155" s="128" t="s">
        <v>37</v>
      </c>
    </row>
    <row r="156" spans="1:21" ht="30.75" thickBot="1">
      <c r="A156" s="91">
        <v>4</v>
      </c>
      <c r="B156" s="515"/>
      <c r="C156" s="515"/>
      <c r="D156" s="510"/>
      <c r="E156" s="510"/>
      <c r="F156" s="510"/>
      <c r="G156" s="510"/>
      <c r="H156" s="510"/>
      <c r="I156" s="511"/>
      <c r="J156" s="431"/>
      <c r="K156" s="94">
        <v>8</v>
      </c>
      <c r="L156" s="515"/>
      <c r="M156" s="515"/>
      <c r="N156" s="510"/>
      <c r="O156" s="510"/>
      <c r="P156" s="510"/>
      <c r="Q156" s="510"/>
      <c r="R156" s="510"/>
      <c r="S156" s="511"/>
      <c r="T156" s="512"/>
      <c r="U156" s="128" t="s">
        <v>37</v>
      </c>
    </row>
    <row r="157" s="3" customFormat="1" ht="9">
      <c r="U157" s="61"/>
    </row>
    <row r="158" spans="1:21" ht="17.25">
      <c r="A158" s="293" t="s">
        <v>86</v>
      </c>
      <c r="B158" s="293"/>
      <c r="C158" s="293"/>
      <c r="D158" s="293"/>
      <c r="E158" s="293"/>
      <c r="F158" s="293"/>
      <c r="G158" s="293"/>
      <c r="H158" s="293"/>
      <c r="I158" s="293"/>
      <c r="J158" s="293"/>
      <c r="K158" s="293"/>
      <c r="L158" s="293"/>
      <c r="M158" s="293"/>
      <c r="N158" s="293"/>
      <c r="O158" s="293"/>
      <c r="P158" s="293"/>
      <c r="Q158" s="293"/>
      <c r="R158" s="293"/>
      <c r="S158" s="293"/>
      <c r="T158" s="293"/>
      <c r="U158" s="127" t="s">
        <v>37</v>
      </c>
    </row>
    <row r="159" spans="1:21" ht="17.25">
      <c r="A159" s="293" t="s">
        <v>87</v>
      </c>
      <c r="B159" s="293"/>
      <c r="C159" s="293"/>
      <c r="D159" s="293"/>
      <c r="E159" s="293"/>
      <c r="F159" s="293"/>
      <c r="G159" s="293"/>
      <c r="H159" s="293"/>
      <c r="I159" s="293"/>
      <c r="J159" s="293"/>
      <c r="K159" s="293"/>
      <c r="L159" s="293"/>
      <c r="M159" s="293"/>
      <c r="N159" s="293"/>
      <c r="O159" s="293"/>
      <c r="P159" s="293"/>
      <c r="Q159" s="293"/>
      <c r="R159" s="293"/>
      <c r="S159" s="293"/>
      <c r="T159" s="293"/>
      <c r="U159" s="127" t="s">
        <v>37</v>
      </c>
    </row>
    <row r="160" spans="1:21" ht="31.5" customHeight="1">
      <c r="A160" s="569" t="s">
        <v>320</v>
      </c>
      <c r="B160" s="569"/>
      <c r="C160" s="569"/>
      <c r="D160" s="569"/>
      <c r="E160" s="569"/>
      <c r="F160" s="569"/>
      <c r="G160" s="569"/>
      <c r="H160" s="569"/>
      <c r="I160" s="569"/>
      <c r="J160" s="569"/>
      <c r="K160" s="569"/>
      <c r="L160" s="569"/>
      <c r="M160" s="569"/>
      <c r="N160" s="569"/>
      <c r="O160" s="569"/>
      <c r="P160" s="569"/>
      <c r="Q160" s="569"/>
      <c r="R160" s="569"/>
      <c r="S160" s="569"/>
      <c r="T160" s="569"/>
      <c r="U160" s="127" t="s">
        <v>37</v>
      </c>
    </row>
    <row r="161" spans="1:21" ht="17.25">
      <c r="A161" s="293" t="s">
        <v>88</v>
      </c>
      <c r="B161" s="293"/>
      <c r="C161" s="293"/>
      <c r="D161" s="293"/>
      <c r="E161" s="293"/>
      <c r="F161" s="293"/>
      <c r="G161" s="293"/>
      <c r="H161" s="293"/>
      <c r="I161" s="293"/>
      <c r="J161" s="293"/>
      <c r="K161" s="293"/>
      <c r="L161" s="293"/>
      <c r="M161" s="293"/>
      <c r="N161" s="293"/>
      <c r="O161" s="293"/>
      <c r="P161" s="293"/>
      <c r="Q161" s="293"/>
      <c r="R161" s="293"/>
      <c r="S161" s="293"/>
      <c r="T161" s="293"/>
      <c r="U161" s="127" t="s">
        <v>37</v>
      </c>
    </row>
    <row r="162" spans="1:21" ht="14.25">
      <c r="A162" s="33" t="s">
        <v>295</v>
      </c>
      <c r="U162" s="23"/>
    </row>
    <row r="163" spans="1:21" ht="14.25">
      <c r="A163" s="25" t="s">
        <v>296</v>
      </c>
      <c r="U163" s="23"/>
    </row>
    <row r="164" spans="1:21" ht="17.25" hidden="1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127"/>
    </row>
    <row r="165" spans="1:21" ht="17.25" hidden="1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127"/>
    </row>
    <row r="166" spans="1:21" ht="17.25" hidden="1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127"/>
    </row>
    <row r="167" spans="1:21" ht="17.25" hidden="1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127"/>
    </row>
    <row r="168" spans="1:21" ht="15">
      <c r="A168" s="95"/>
      <c r="B168" s="96"/>
      <c r="C168" s="49"/>
      <c r="D168" s="49"/>
      <c r="E168" s="49"/>
      <c r="F168" s="49"/>
      <c r="G168" s="49"/>
      <c r="H168" s="49"/>
      <c r="I168" s="49"/>
      <c r="J168" s="49"/>
      <c r="K168" s="49"/>
      <c r="L168" s="95"/>
      <c r="M168" s="95"/>
      <c r="N168" s="95" t="s">
        <v>249</v>
      </c>
      <c r="O168" s="134">
        <f>+'初期登録'!$J$2</f>
        <v>27</v>
      </c>
      <c r="P168" s="132" t="s">
        <v>251</v>
      </c>
      <c r="Q168" s="97">
        <f>+$Q$2</f>
        <v>0</v>
      </c>
      <c r="R168" s="51" t="s">
        <v>26</v>
      </c>
      <c r="S168" s="97">
        <f>+$S$2</f>
        <v>0</v>
      </c>
      <c r="T168" s="51" t="s">
        <v>27</v>
      </c>
      <c r="U168" s="52" t="s">
        <v>104</v>
      </c>
    </row>
    <row r="169" spans="1:21" ht="15">
      <c r="A169" s="551" t="s">
        <v>0</v>
      </c>
      <c r="B169" s="551"/>
      <c r="C169" s="551"/>
      <c r="D169" s="551"/>
      <c r="E169" s="551"/>
      <c r="F169" s="551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52" t="s">
        <v>105</v>
      </c>
    </row>
    <row r="170" spans="1:21" ht="13.5">
      <c r="A170" s="329" t="str">
        <f>$A$4</f>
        <v>仙台青葉地区会長　様</v>
      </c>
      <c r="B170" s="329"/>
      <c r="C170" s="329"/>
      <c r="D170" s="329"/>
      <c r="E170" s="329"/>
      <c r="F170" s="329"/>
      <c r="G170" s="97"/>
      <c r="H170" s="97"/>
      <c r="I170" s="97"/>
      <c r="J170" s="97"/>
      <c r="K170" s="97"/>
      <c r="L170" s="97"/>
      <c r="M170" s="283" t="str">
        <f>+'初期登録'!$C$8</f>
        <v>仙台市立青葉小学校</v>
      </c>
      <c r="N170" s="283"/>
      <c r="O170" s="283"/>
      <c r="P170" s="283"/>
      <c r="Q170" s="283"/>
      <c r="R170" s="283"/>
      <c r="S170" s="283"/>
      <c r="T170" s="97"/>
      <c r="U170" s="52"/>
    </row>
    <row r="171" spans="8:21" ht="24" customHeight="1">
      <c r="H171" s="552" t="s">
        <v>1</v>
      </c>
      <c r="I171" s="552"/>
      <c r="J171" s="552"/>
      <c r="K171" s="553" t="s">
        <v>2</v>
      </c>
      <c r="L171" s="553"/>
      <c r="M171" s="238" t="str">
        <f>+'初期登録'!$M$6</f>
        <v>校長</v>
      </c>
      <c r="N171" s="238"/>
      <c r="O171" s="235" t="str">
        <f>+'初期登録'!$O$6</f>
        <v>○○　○○</v>
      </c>
      <c r="P171" s="235"/>
      <c r="Q171" s="235"/>
      <c r="R171" s="235"/>
      <c r="S171" s="235"/>
      <c r="T171" s="27" t="s">
        <v>3</v>
      </c>
      <c r="U171" s="34" t="s">
        <v>106</v>
      </c>
    </row>
    <row r="172" spans="1:21" ht="12">
      <c r="A172" s="3"/>
      <c r="B172" s="3"/>
      <c r="C172" s="3"/>
      <c r="D172" s="3"/>
      <c r="E172" s="3"/>
      <c r="F172" s="3"/>
      <c r="G172" s="3"/>
      <c r="H172" s="3"/>
      <c r="I172" s="35"/>
      <c r="J172" s="35"/>
      <c r="K172" s="35"/>
      <c r="L172" s="36"/>
      <c r="M172" s="36"/>
      <c r="N172" s="36"/>
      <c r="O172" s="3"/>
      <c r="P172" s="3"/>
      <c r="Q172" s="3"/>
      <c r="R172" s="3"/>
      <c r="S172" s="3"/>
      <c r="T172" s="37"/>
      <c r="U172" s="38" t="s">
        <v>107</v>
      </c>
    </row>
    <row r="173" spans="1:21" ht="24">
      <c r="A173" s="322" t="str">
        <f>"第"&amp;O168+22&amp;"回アンサンブルコンテスト宮城県大会　兼"</f>
        <v>第49回アンサンブルコンテスト宮城県大会　兼</v>
      </c>
      <c r="B173" s="322"/>
      <c r="C173" s="322"/>
      <c r="D173" s="322"/>
      <c r="E173" s="322"/>
      <c r="F173" s="322"/>
      <c r="G173" s="322"/>
      <c r="H173" s="322"/>
      <c r="I173" s="322"/>
      <c r="J173" s="322"/>
      <c r="K173" s="322"/>
      <c r="L173" s="322"/>
      <c r="M173" s="322"/>
      <c r="N173" s="322"/>
      <c r="O173" s="322"/>
      <c r="P173" s="322"/>
      <c r="Q173" s="322"/>
      <c r="R173" s="322"/>
      <c r="S173" s="322"/>
      <c r="T173" s="322"/>
      <c r="U173" s="34" t="s">
        <v>151</v>
      </c>
    </row>
    <row r="174" spans="3:21" ht="21">
      <c r="C174" s="14"/>
      <c r="D174" s="14"/>
      <c r="E174" s="14"/>
      <c r="F174" s="14"/>
      <c r="G174" s="16" t="s">
        <v>67</v>
      </c>
      <c r="H174" s="239" t="str">
        <f>+'初期登録'!$C$6</f>
        <v>仙台青葉</v>
      </c>
      <c r="I174" s="239"/>
      <c r="J174" s="239"/>
      <c r="K174" s="239"/>
      <c r="L174" s="15" t="s">
        <v>68</v>
      </c>
      <c r="M174" s="14"/>
      <c r="N174" s="14"/>
      <c r="O174" s="14"/>
      <c r="P174" s="14"/>
      <c r="Q174" s="14"/>
      <c r="R174" s="14"/>
      <c r="S174" s="14"/>
      <c r="T174" s="14"/>
      <c r="U174" s="34"/>
    </row>
    <row r="175" spans="1:21" ht="24">
      <c r="A175" s="322" t="s">
        <v>21</v>
      </c>
      <c r="B175" s="322"/>
      <c r="C175" s="548"/>
      <c r="D175" s="548"/>
      <c r="E175" s="548"/>
      <c r="F175" s="548"/>
      <c r="G175" s="548"/>
      <c r="H175" s="548"/>
      <c r="I175" s="548"/>
      <c r="J175" s="548"/>
      <c r="K175" s="548"/>
      <c r="L175" s="548"/>
      <c r="M175" s="548"/>
      <c r="N175" s="548"/>
      <c r="O175" s="548"/>
      <c r="P175" s="548"/>
      <c r="Q175" s="548"/>
      <c r="R175" s="548"/>
      <c r="S175" s="548"/>
      <c r="T175" s="548"/>
      <c r="U175" s="34" t="s">
        <v>109</v>
      </c>
    </row>
    <row r="176" spans="1:21" ht="12.75" thickBot="1">
      <c r="A176" s="3"/>
      <c r="B176" s="3"/>
      <c r="C176" s="119"/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  <c r="T176" s="119"/>
      <c r="U176" s="38" t="s">
        <v>152</v>
      </c>
    </row>
    <row r="177" spans="1:21" ht="24">
      <c r="A177" s="549" t="s">
        <v>17</v>
      </c>
      <c r="B177" s="550"/>
      <c r="C177" s="325" t="str">
        <f>+'初期登録'!$C$7</f>
        <v>センダイシリツアオバショウガッコウ</v>
      </c>
      <c r="D177" s="326"/>
      <c r="E177" s="326"/>
      <c r="F177" s="326"/>
      <c r="G177" s="326"/>
      <c r="H177" s="326"/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326"/>
      <c r="T177" s="327"/>
      <c r="U177" s="34" t="s">
        <v>37</v>
      </c>
    </row>
    <row r="178" spans="1:21" ht="35.25">
      <c r="A178" s="540" t="s">
        <v>4</v>
      </c>
      <c r="B178" s="541"/>
      <c r="C178" s="246" t="str">
        <f>+'初期登録'!$C$8</f>
        <v>仙台市立青葉小学校</v>
      </c>
      <c r="D178" s="247"/>
      <c r="E178" s="247"/>
      <c r="F178" s="247"/>
      <c r="G178" s="247"/>
      <c r="H178" s="247"/>
      <c r="I178" s="247"/>
      <c r="J178" s="247"/>
      <c r="K178" s="247"/>
      <c r="L178" s="247"/>
      <c r="M178" s="247"/>
      <c r="N178" s="247"/>
      <c r="O178" s="247"/>
      <c r="P178" s="247"/>
      <c r="Q178" s="247"/>
      <c r="R178" s="248"/>
      <c r="S178" s="248"/>
      <c r="T178" s="249"/>
      <c r="U178" s="34" t="s">
        <v>38</v>
      </c>
    </row>
    <row r="179" spans="1:21" ht="31.5">
      <c r="A179" s="542" t="s">
        <v>5</v>
      </c>
      <c r="B179" s="543"/>
      <c r="C179" s="63" t="s">
        <v>18</v>
      </c>
      <c r="D179" s="255" t="str">
        <f>+'初期登録'!$D$9</f>
        <v>980-XXXX</v>
      </c>
      <c r="E179" s="255"/>
      <c r="F179" s="255"/>
      <c r="G179" s="250" t="s">
        <v>9</v>
      </c>
      <c r="H179" s="251"/>
      <c r="I179" s="251"/>
      <c r="J179" s="255" t="str">
        <f>+'初期登録'!$J$9</f>
        <v>仙台　太郎</v>
      </c>
      <c r="K179" s="256"/>
      <c r="L179" s="256"/>
      <c r="M179" s="256"/>
      <c r="N179" s="256"/>
      <c r="O179" s="168" t="s">
        <v>289</v>
      </c>
      <c r="P179" s="257" t="str">
        <f>+'初期登録'!$Q$9</f>
        <v>090-XXXX-XXXX</v>
      </c>
      <c r="Q179" s="258"/>
      <c r="R179" s="258"/>
      <c r="S179" s="258"/>
      <c r="T179" s="259"/>
      <c r="U179" s="34" t="s">
        <v>37</v>
      </c>
    </row>
    <row r="180" spans="1:21" ht="35.25">
      <c r="A180" s="544"/>
      <c r="B180" s="545"/>
      <c r="C180" s="64" t="s">
        <v>8</v>
      </c>
      <c r="D180" s="233" t="str">
        <f>+'初期登録'!$D$10</f>
        <v>宮城県仙台市青葉区青葉○丁目○番○号</v>
      </c>
      <c r="E180" s="233"/>
      <c r="F180" s="233"/>
      <c r="G180" s="233"/>
      <c r="H180" s="233"/>
      <c r="I180" s="233"/>
      <c r="J180" s="233"/>
      <c r="K180" s="233"/>
      <c r="L180" s="233"/>
      <c r="M180" s="233"/>
      <c r="N180" s="233"/>
      <c r="O180" s="233"/>
      <c r="P180" s="233"/>
      <c r="Q180" s="233"/>
      <c r="R180" s="233"/>
      <c r="S180" s="233"/>
      <c r="T180" s="234"/>
      <c r="U180" s="34" t="s">
        <v>38</v>
      </c>
    </row>
    <row r="181" spans="1:21" ht="24.75" thickBot="1">
      <c r="A181" s="546"/>
      <c r="B181" s="547"/>
      <c r="C181" s="65" t="s">
        <v>19</v>
      </c>
      <c r="D181" s="252" t="str">
        <f>+'初期登録'!$D$11</f>
        <v>022-379-6001</v>
      </c>
      <c r="E181" s="252"/>
      <c r="F181" s="252"/>
      <c r="G181" s="252"/>
      <c r="H181" s="252"/>
      <c r="I181" s="252"/>
      <c r="J181" s="252"/>
      <c r="K181" s="254"/>
      <c r="L181" s="66" t="s">
        <v>20</v>
      </c>
      <c r="M181" s="252" t="str">
        <f>+'初期登録'!$M$11</f>
        <v>022-379-6003</v>
      </c>
      <c r="N181" s="252"/>
      <c r="O181" s="252"/>
      <c r="P181" s="252"/>
      <c r="Q181" s="252"/>
      <c r="R181" s="252"/>
      <c r="S181" s="252"/>
      <c r="T181" s="253"/>
      <c r="U181" s="34" t="s">
        <v>37</v>
      </c>
    </row>
    <row r="182" spans="2:21" s="3" customFormat="1" ht="9.75" thickBot="1">
      <c r="B182" s="26"/>
      <c r="C182" s="27"/>
      <c r="L182" s="27"/>
      <c r="U182" s="38"/>
    </row>
    <row r="183" spans="1:22" s="3" customFormat="1" ht="12.75">
      <c r="A183" s="522" t="s">
        <v>28</v>
      </c>
      <c r="B183" s="523"/>
      <c r="C183" s="139"/>
      <c r="D183" s="554" t="s">
        <v>258</v>
      </c>
      <c r="E183" s="554"/>
      <c r="F183" s="139"/>
      <c r="G183" s="554" t="s">
        <v>257</v>
      </c>
      <c r="H183" s="554"/>
      <c r="I183" s="139"/>
      <c r="J183" s="554" t="s">
        <v>25</v>
      </c>
      <c r="K183" s="554"/>
      <c r="L183" s="139"/>
      <c r="M183" s="554" t="s">
        <v>256</v>
      </c>
      <c r="N183" s="554"/>
      <c r="O183" s="140"/>
      <c r="P183" s="173" t="s">
        <v>299</v>
      </c>
      <c r="Q183" s="173"/>
      <c r="R183" s="139"/>
      <c r="S183" s="554"/>
      <c r="T183" s="555"/>
      <c r="U183" s="56" t="s">
        <v>37</v>
      </c>
      <c r="V183" s="33"/>
    </row>
    <row r="184" spans="1:22" s="3" customFormat="1" ht="24">
      <c r="A184" s="536" t="s">
        <v>147</v>
      </c>
      <c r="B184" s="537"/>
      <c r="C184" s="171"/>
      <c r="D184" s="538"/>
      <c r="E184" s="538"/>
      <c r="F184" s="538"/>
      <c r="G184" s="538"/>
      <c r="H184" s="538"/>
      <c r="I184" s="538"/>
      <c r="J184" s="538"/>
      <c r="K184" s="538"/>
      <c r="L184" s="170"/>
      <c r="M184" s="538"/>
      <c r="N184" s="538"/>
      <c r="O184" s="538"/>
      <c r="P184" s="538"/>
      <c r="Q184" s="538"/>
      <c r="R184" s="538"/>
      <c r="S184" s="538"/>
      <c r="T184" s="539"/>
      <c r="U184" s="56" t="s">
        <v>37</v>
      </c>
      <c r="V184" s="33"/>
    </row>
    <row r="185" spans="1:22" s="3" customFormat="1" ht="25.5">
      <c r="A185" s="524" t="s">
        <v>16</v>
      </c>
      <c r="B185" s="525"/>
      <c r="C185" s="264" t="s">
        <v>10</v>
      </c>
      <c r="D185" s="70" t="s">
        <v>35</v>
      </c>
      <c r="E185" s="530"/>
      <c r="F185" s="530"/>
      <c r="G185" s="530"/>
      <c r="H185" s="530"/>
      <c r="I185" s="530"/>
      <c r="J185" s="530"/>
      <c r="K185" s="530"/>
      <c r="L185" s="530"/>
      <c r="M185" s="530"/>
      <c r="N185" s="530"/>
      <c r="O185" s="530"/>
      <c r="P185" s="530"/>
      <c r="Q185" s="530"/>
      <c r="R185" s="531"/>
      <c r="S185" s="531"/>
      <c r="T185" s="532"/>
      <c r="U185" s="56" t="s">
        <v>37</v>
      </c>
      <c r="V185" s="33"/>
    </row>
    <row r="186" spans="1:22" s="3" customFormat="1" ht="25.5">
      <c r="A186" s="526"/>
      <c r="B186" s="527"/>
      <c r="C186" s="265"/>
      <c r="D186" s="71" t="s">
        <v>36</v>
      </c>
      <c r="E186" s="533"/>
      <c r="F186" s="533"/>
      <c r="G186" s="533"/>
      <c r="H186" s="533"/>
      <c r="I186" s="533"/>
      <c r="J186" s="533"/>
      <c r="K186" s="533"/>
      <c r="L186" s="533"/>
      <c r="M186" s="533"/>
      <c r="N186" s="533"/>
      <c r="O186" s="533"/>
      <c r="P186" s="533"/>
      <c r="Q186" s="533"/>
      <c r="R186" s="534"/>
      <c r="S186" s="534"/>
      <c r="T186" s="535"/>
      <c r="U186" s="56" t="s">
        <v>37</v>
      </c>
      <c r="V186" s="33"/>
    </row>
    <row r="187" spans="1:22" s="3" customFormat="1" ht="25.5">
      <c r="A187" s="526"/>
      <c r="B187" s="527"/>
      <c r="C187" s="264" t="s">
        <v>11</v>
      </c>
      <c r="D187" s="70" t="s">
        <v>35</v>
      </c>
      <c r="E187" s="530"/>
      <c r="F187" s="530"/>
      <c r="G187" s="530"/>
      <c r="H187" s="530"/>
      <c r="I187" s="530"/>
      <c r="J187" s="530"/>
      <c r="K187" s="530"/>
      <c r="L187" s="530"/>
      <c r="M187" s="530"/>
      <c r="N187" s="530"/>
      <c r="O187" s="530"/>
      <c r="P187" s="530"/>
      <c r="Q187" s="530"/>
      <c r="R187" s="531"/>
      <c r="S187" s="531"/>
      <c r="T187" s="532"/>
      <c r="U187" s="56" t="s">
        <v>37</v>
      </c>
      <c r="V187" s="33"/>
    </row>
    <row r="188" spans="1:22" s="3" customFormat="1" ht="25.5">
      <c r="A188" s="526"/>
      <c r="B188" s="527"/>
      <c r="C188" s="265"/>
      <c r="D188" s="71" t="s">
        <v>36</v>
      </c>
      <c r="E188" s="533"/>
      <c r="F188" s="533"/>
      <c r="G188" s="533"/>
      <c r="H188" s="533"/>
      <c r="I188" s="533"/>
      <c r="J188" s="533"/>
      <c r="K188" s="533"/>
      <c r="L188" s="533"/>
      <c r="M188" s="533"/>
      <c r="N188" s="533"/>
      <c r="O188" s="533"/>
      <c r="P188" s="533"/>
      <c r="Q188" s="533"/>
      <c r="R188" s="534"/>
      <c r="S188" s="534"/>
      <c r="T188" s="535"/>
      <c r="U188" s="56" t="s">
        <v>37</v>
      </c>
      <c r="V188" s="33"/>
    </row>
    <row r="189" spans="1:22" s="3" customFormat="1" ht="25.5">
      <c r="A189" s="526"/>
      <c r="B189" s="527"/>
      <c r="C189" s="264" t="s">
        <v>12</v>
      </c>
      <c r="D189" s="70" t="s">
        <v>35</v>
      </c>
      <c r="E189" s="530"/>
      <c r="F189" s="530"/>
      <c r="G189" s="530"/>
      <c r="H189" s="530"/>
      <c r="I189" s="530"/>
      <c r="J189" s="530"/>
      <c r="K189" s="530"/>
      <c r="L189" s="530"/>
      <c r="M189" s="530"/>
      <c r="N189" s="530"/>
      <c r="O189" s="530"/>
      <c r="P189" s="530"/>
      <c r="Q189" s="530"/>
      <c r="R189" s="531"/>
      <c r="S189" s="531"/>
      <c r="T189" s="532"/>
      <c r="U189" s="56" t="s">
        <v>37</v>
      </c>
      <c r="V189" s="33"/>
    </row>
    <row r="190" spans="1:22" s="3" customFormat="1" ht="25.5">
      <c r="A190" s="526"/>
      <c r="B190" s="527"/>
      <c r="C190" s="265"/>
      <c r="D190" s="71" t="s">
        <v>36</v>
      </c>
      <c r="E190" s="533"/>
      <c r="F190" s="533"/>
      <c r="G190" s="533"/>
      <c r="H190" s="533"/>
      <c r="I190" s="533"/>
      <c r="J190" s="533"/>
      <c r="K190" s="533"/>
      <c r="L190" s="533"/>
      <c r="M190" s="533"/>
      <c r="N190" s="533"/>
      <c r="O190" s="533"/>
      <c r="P190" s="533"/>
      <c r="Q190" s="533"/>
      <c r="R190" s="534"/>
      <c r="S190" s="534"/>
      <c r="T190" s="535"/>
      <c r="U190" s="56" t="s">
        <v>37</v>
      </c>
      <c r="V190" s="33"/>
    </row>
    <row r="191" spans="1:22" s="3" customFormat="1" ht="12">
      <c r="A191" s="526"/>
      <c r="B191" s="527"/>
      <c r="C191" s="291" t="s">
        <v>13</v>
      </c>
      <c r="D191" s="292"/>
      <c r="E191" s="354" t="s">
        <v>23</v>
      </c>
      <c r="F191" s="355"/>
      <c r="G191" s="357" t="s">
        <v>321</v>
      </c>
      <c r="H191" s="358"/>
      <c r="I191" s="178"/>
      <c r="J191" s="178"/>
      <c r="K191" s="178"/>
      <c r="L191" s="178"/>
      <c r="M191" s="178"/>
      <c r="N191" s="178"/>
      <c r="O191" s="6" t="s">
        <v>14</v>
      </c>
      <c r="P191" s="169"/>
      <c r="Q191" s="289" t="s">
        <v>15</v>
      </c>
      <c r="R191" s="289"/>
      <c r="S191" s="72"/>
      <c r="T191" s="74"/>
      <c r="U191" s="56" t="s">
        <v>37</v>
      </c>
      <c r="V191" s="33"/>
    </row>
    <row r="192" spans="1:22" s="3" customFormat="1" ht="12.75" thickBot="1">
      <c r="A192" s="528"/>
      <c r="B192" s="529"/>
      <c r="C192" s="294" t="s">
        <v>30</v>
      </c>
      <c r="D192" s="295"/>
      <c r="E192" s="262" t="s">
        <v>31</v>
      </c>
      <c r="F192" s="263"/>
      <c r="G192" s="260" t="s">
        <v>33</v>
      </c>
      <c r="H192" s="260"/>
      <c r="I192" s="260"/>
      <c r="J192" s="260" t="s">
        <v>34</v>
      </c>
      <c r="K192" s="260"/>
      <c r="L192" s="287"/>
      <c r="M192" s="296" t="s">
        <v>32</v>
      </c>
      <c r="N192" s="263"/>
      <c r="O192" s="260" t="s">
        <v>33</v>
      </c>
      <c r="P192" s="260"/>
      <c r="Q192" s="260"/>
      <c r="R192" s="260" t="s">
        <v>34</v>
      </c>
      <c r="S192" s="260"/>
      <c r="T192" s="261"/>
      <c r="U192" s="56" t="s">
        <v>37</v>
      </c>
      <c r="V192" s="33"/>
    </row>
    <row r="193" spans="2:21" s="3" customFormat="1" ht="9.75" thickBot="1">
      <c r="B193" s="26"/>
      <c r="C193" s="27"/>
      <c r="L193" s="27"/>
      <c r="U193" s="38"/>
    </row>
    <row r="194" spans="1:21" s="3" customFormat="1" ht="24">
      <c r="A194" s="89" t="s">
        <v>154</v>
      </c>
      <c r="B194" s="518" t="s">
        <v>148</v>
      </c>
      <c r="C194" s="518"/>
      <c r="D194" s="518" t="s">
        <v>150</v>
      </c>
      <c r="E194" s="518"/>
      <c r="F194" s="518"/>
      <c r="G194" s="518"/>
      <c r="H194" s="518"/>
      <c r="I194" s="518" t="s">
        <v>149</v>
      </c>
      <c r="J194" s="519"/>
      <c r="K194" s="92" t="s">
        <v>154</v>
      </c>
      <c r="L194" s="518" t="s">
        <v>148</v>
      </c>
      <c r="M194" s="518"/>
      <c r="N194" s="518" t="s">
        <v>6</v>
      </c>
      <c r="O194" s="518"/>
      <c r="P194" s="518"/>
      <c r="Q194" s="518"/>
      <c r="R194" s="518"/>
      <c r="S194" s="518" t="s">
        <v>149</v>
      </c>
      <c r="T194" s="520"/>
      <c r="U194" s="56" t="s">
        <v>37</v>
      </c>
    </row>
    <row r="195" spans="1:21" ht="30">
      <c r="A195" s="90">
        <v>1</v>
      </c>
      <c r="B195" s="513"/>
      <c r="C195" s="513"/>
      <c r="D195" s="514"/>
      <c r="E195" s="514"/>
      <c r="F195" s="514"/>
      <c r="G195" s="514"/>
      <c r="H195" s="514"/>
      <c r="I195" s="516"/>
      <c r="J195" s="351"/>
      <c r="K195" s="93">
        <v>5</v>
      </c>
      <c r="L195" s="513"/>
      <c r="M195" s="513"/>
      <c r="N195" s="514"/>
      <c r="O195" s="514"/>
      <c r="P195" s="514"/>
      <c r="Q195" s="514"/>
      <c r="R195" s="514"/>
      <c r="S195" s="516"/>
      <c r="T195" s="517"/>
      <c r="U195" s="128" t="s">
        <v>37</v>
      </c>
    </row>
    <row r="196" spans="1:21" ht="30">
      <c r="A196" s="90">
        <v>2</v>
      </c>
      <c r="B196" s="513"/>
      <c r="C196" s="513"/>
      <c r="D196" s="514"/>
      <c r="E196" s="514"/>
      <c r="F196" s="514"/>
      <c r="G196" s="514"/>
      <c r="H196" s="514"/>
      <c r="I196" s="516"/>
      <c r="J196" s="351"/>
      <c r="K196" s="93">
        <v>6</v>
      </c>
      <c r="L196" s="513"/>
      <c r="M196" s="513"/>
      <c r="N196" s="514"/>
      <c r="O196" s="514"/>
      <c r="P196" s="514"/>
      <c r="Q196" s="514"/>
      <c r="R196" s="514"/>
      <c r="S196" s="516"/>
      <c r="T196" s="517"/>
      <c r="U196" s="128" t="s">
        <v>37</v>
      </c>
    </row>
    <row r="197" spans="1:21" ht="30">
      <c r="A197" s="90">
        <v>3</v>
      </c>
      <c r="B197" s="513"/>
      <c r="C197" s="513"/>
      <c r="D197" s="514"/>
      <c r="E197" s="514"/>
      <c r="F197" s="514"/>
      <c r="G197" s="514"/>
      <c r="H197" s="514"/>
      <c r="I197" s="516"/>
      <c r="J197" s="351"/>
      <c r="K197" s="93">
        <v>7</v>
      </c>
      <c r="L197" s="513"/>
      <c r="M197" s="513"/>
      <c r="N197" s="514"/>
      <c r="O197" s="514"/>
      <c r="P197" s="514"/>
      <c r="Q197" s="514"/>
      <c r="R197" s="514"/>
      <c r="S197" s="516"/>
      <c r="T197" s="517"/>
      <c r="U197" s="128" t="s">
        <v>37</v>
      </c>
    </row>
    <row r="198" spans="1:21" ht="30.75" thickBot="1">
      <c r="A198" s="91">
        <v>4</v>
      </c>
      <c r="B198" s="515"/>
      <c r="C198" s="515"/>
      <c r="D198" s="510"/>
      <c r="E198" s="510"/>
      <c r="F198" s="510"/>
      <c r="G198" s="510"/>
      <c r="H198" s="510"/>
      <c r="I198" s="511"/>
      <c r="J198" s="431"/>
      <c r="K198" s="94">
        <v>8</v>
      </c>
      <c r="L198" s="515"/>
      <c r="M198" s="515"/>
      <c r="N198" s="510"/>
      <c r="O198" s="510"/>
      <c r="P198" s="510"/>
      <c r="Q198" s="510"/>
      <c r="R198" s="510"/>
      <c r="S198" s="511"/>
      <c r="T198" s="512"/>
      <c r="U198" s="128" t="s">
        <v>37</v>
      </c>
    </row>
    <row r="199" s="3" customFormat="1" ht="9">
      <c r="U199" s="61"/>
    </row>
    <row r="200" spans="1:21" ht="17.25">
      <c r="A200" s="293" t="s">
        <v>86</v>
      </c>
      <c r="B200" s="293"/>
      <c r="C200" s="293"/>
      <c r="D200" s="293"/>
      <c r="E200" s="293"/>
      <c r="F200" s="293"/>
      <c r="G200" s="293"/>
      <c r="H200" s="293"/>
      <c r="I200" s="293"/>
      <c r="J200" s="293"/>
      <c r="K200" s="293"/>
      <c r="L200" s="293"/>
      <c r="M200" s="293"/>
      <c r="N200" s="293"/>
      <c r="O200" s="293"/>
      <c r="P200" s="293"/>
      <c r="Q200" s="293"/>
      <c r="R200" s="293"/>
      <c r="S200" s="293"/>
      <c r="T200" s="293"/>
      <c r="U200" s="127" t="s">
        <v>37</v>
      </c>
    </row>
    <row r="201" spans="1:21" ht="17.25">
      <c r="A201" s="293" t="s">
        <v>87</v>
      </c>
      <c r="B201" s="293"/>
      <c r="C201" s="293"/>
      <c r="D201" s="293"/>
      <c r="E201" s="293"/>
      <c r="F201" s="293"/>
      <c r="G201" s="293"/>
      <c r="H201" s="293"/>
      <c r="I201" s="293"/>
      <c r="J201" s="293"/>
      <c r="K201" s="293"/>
      <c r="L201" s="293"/>
      <c r="M201" s="293"/>
      <c r="N201" s="293"/>
      <c r="O201" s="293"/>
      <c r="P201" s="293"/>
      <c r="Q201" s="293"/>
      <c r="R201" s="293"/>
      <c r="S201" s="293"/>
      <c r="T201" s="293"/>
      <c r="U201" s="127" t="s">
        <v>37</v>
      </c>
    </row>
    <row r="202" spans="1:21" ht="31.5" customHeight="1">
      <c r="A202" s="569" t="s">
        <v>320</v>
      </c>
      <c r="B202" s="569"/>
      <c r="C202" s="569"/>
      <c r="D202" s="569"/>
      <c r="E202" s="569"/>
      <c r="F202" s="569"/>
      <c r="G202" s="569"/>
      <c r="H202" s="569"/>
      <c r="I202" s="569"/>
      <c r="J202" s="569"/>
      <c r="K202" s="569"/>
      <c r="L202" s="569"/>
      <c r="M202" s="569"/>
      <c r="N202" s="569"/>
      <c r="O202" s="569"/>
      <c r="P202" s="569"/>
      <c r="Q202" s="569"/>
      <c r="R202" s="569"/>
      <c r="S202" s="569"/>
      <c r="T202" s="569"/>
      <c r="U202" s="127" t="s">
        <v>37</v>
      </c>
    </row>
    <row r="203" spans="1:21" ht="17.25">
      <c r="A203" s="293" t="s">
        <v>88</v>
      </c>
      <c r="B203" s="293"/>
      <c r="C203" s="293"/>
      <c r="D203" s="293"/>
      <c r="E203" s="293"/>
      <c r="F203" s="293"/>
      <c r="G203" s="293"/>
      <c r="H203" s="293"/>
      <c r="I203" s="293"/>
      <c r="J203" s="293"/>
      <c r="K203" s="293"/>
      <c r="L203" s="293"/>
      <c r="M203" s="293"/>
      <c r="N203" s="293"/>
      <c r="O203" s="293"/>
      <c r="P203" s="293"/>
      <c r="Q203" s="293"/>
      <c r="R203" s="293"/>
      <c r="S203" s="293"/>
      <c r="T203" s="293"/>
      <c r="U203" s="127" t="s">
        <v>37</v>
      </c>
    </row>
    <row r="204" spans="1:21" ht="14.25">
      <c r="A204" s="33" t="s">
        <v>295</v>
      </c>
      <c r="U204" s="23"/>
    </row>
    <row r="205" spans="1:21" ht="14.25">
      <c r="A205" s="25" t="s">
        <v>296</v>
      </c>
      <c r="U205" s="23"/>
    </row>
    <row r="206" spans="1:21" ht="17.25" hidden="1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127"/>
    </row>
    <row r="207" spans="1:21" ht="17.25" hidden="1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127"/>
    </row>
    <row r="208" spans="1:21" ht="17.25" hidden="1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127"/>
    </row>
    <row r="209" spans="1:21" ht="17.25" hidden="1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127"/>
    </row>
    <row r="210" spans="1:21" ht="15">
      <c r="A210" s="95"/>
      <c r="B210" s="96"/>
      <c r="C210" s="49"/>
      <c r="D210" s="49"/>
      <c r="E210" s="49"/>
      <c r="F210" s="49"/>
      <c r="G210" s="49"/>
      <c r="H210" s="49"/>
      <c r="I210" s="49"/>
      <c r="J210" s="49"/>
      <c r="K210" s="49"/>
      <c r="L210" s="95"/>
      <c r="M210" s="95"/>
      <c r="N210" s="95" t="s">
        <v>249</v>
      </c>
      <c r="O210" s="134">
        <f>+'初期登録'!$J$2</f>
        <v>27</v>
      </c>
      <c r="P210" s="132" t="s">
        <v>251</v>
      </c>
      <c r="Q210" s="97">
        <f>+$Q$2</f>
        <v>0</v>
      </c>
      <c r="R210" s="51" t="s">
        <v>26</v>
      </c>
      <c r="S210" s="97">
        <f>+$S$2</f>
        <v>0</v>
      </c>
      <c r="T210" s="51" t="s">
        <v>27</v>
      </c>
      <c r="U210" s="52" t="s">
        <v>104</v>
      </c>
    </row>
    <row r="211" spans="1:21" ht="15">
      <c r="A211" s="551" t="s">
        <v>0</v>
      </c>
      <c r="B211" s="551"/>
      <c r="C211" s="551"/>
      <c r="D211" s="551"/>
      <c r="E211" s="551"/>
      <c r="F211" s="551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52" t="s">
        <v>105</v>
      </c>
    </row>
    <row r="212" spans="1:21" ht="13.5">
      <c r="A212" s="329" t="str">
        <f>$A$4</f>
        <v>仙台青葉地区会長　様</v>
      </c>
      <c r="B212" s="329"/>
      <c r="C212" s="329"/>
      <c r="D212" s="329"/>
      <c r="E212" s="329"/>
      <c r="F212" s="329"/>
      <c r="G212" s="97"/>
      <c r="H212" s="97"/>
      <c r="I212" s="97"/>
      <c r="J212" s="97"/>
      <c r="K212" s="97"/>
      <c r="L212" s="97"/>
      <c r="M212" s="283" t="str">
        <f>+'初期登録'!$C$8</f>
        <v>仙台市立青葉小学校</v>
      </c>
      <c r="N212" s="283"/>
      <c r="O212" s="283"/>
      <c r="P212" s="283"/>
      <c r="Q212" s="283"/>
      <c r="R212" s="283"/>
      <c r="S212" s="283"/>
      <c r="T212" s="97"/>
      <c r="U212" s="52"/>
    </row>
    <row r="213" spans="8:21" ht="24" customHeight="1">
      <c r="H213" s="552" t="s">
        <v>1</v>
      </c>
      <c r="I213" s="552"/>
      <c r="J213" s="552"/>
      <c r="K213" s="553" t="s">
        <v>2</v>
      </c>
      <c r="L213" s="553"/>
      <c r="M213" s="238" t="str">
        <f>+'初期登録'!$M$6</f>
        <v>校長</v>
      </c>
      <c r="N213" s="238"/>
      <c r="O213" s="235" t="str">
        <f>+'初期登録'!$O$6</f>
        <v>○○　○○</v>
      </c>
      <c r="P213" s="235"/>
      <c r="Q213" s="235"/>
      <c r="R213" s="235"/>
      <c r="S213" s="235"/>
      <c r="T213" s="27" t="s">
        <v>3</v>
      </c>
      <c r="U213" s="34" t="s">
        <v>106</v>
      </c>
    </row>
    <row r="214" spans="1:21" ht="12">
      <c r="A214" s="3"/>
      <c r="B214" s="3"/>
      <c r="C214" s="3"/>
      <c r="D214" s="3"/>
      <c r="E214" s="3"/>
      <c r="F214" s="3"/>
      <c r="G214" s="3"/>
      <c r="H214" s="3"/>
      <c r="I214" s="35"/>
      <c r="J214" s="35"/>
      <c r="K214" s="35"/>
      <c r="L214" s="36"/>
      <c r="M214" s="36"/>
      <c r="N214" s="36"/>
      <c r="O214" s="3"/>
      <c r="P214" s="3"/>
      <c r="Q214" s="3"/>
      <c r="R214" s="3"/>
      <c r="S214" s="3"/>
      <c r="T214" s="37"/>
      <c r="U214" s="38" t="s">
        <v>107</v>
      </c>
    </row>
    <row r="215" spans="1:21" ht="24">
      <c r="A215" s="322" t="str">
        <f>"第"&amp;O210+22&amp;"回アンサンブルコンテスト宮城県大会　兼"</f>
        <v>第49回アンサンブルコンテスト宮城県大会　兼</v>
      </c>
      <c r="B215" s="322"/>
      <c r="C215" s="322"/>
      <c r="D215" s="322"/>
      <c r="E215" s="322"/>
      <c r="F215" s="322"/>
      <c r="G215" s="322"/>
      <c r="H215" s="322"/>
      <c r="I215" s="322"/>
      <c r="J215" s="322"/>
      <c r="K215" s="322"/>
      <c r="L215" s="322"/>
      <c r="M215" s="322"/>
      <c r="N215" s="322"/>
      <c r="O215" s="322"/>
      <c r="P215" s="322"/>
      <c r="Q215" s="322"/>
      <c r="R215" s="322"/>
      <c r="S215" s="322"/>
      <c r="T215" s="322"/>
      <c r="U215" s="34" t="s">
        <v>151</v>
      </c>
    </row>
    <row r="216" spans="3:21" ht="21">
      <c r="C216" s="14"/>
      <c r="D216" s="14"/>
      <c r="E216" s="14"/>
      <c r="F216" s="14"/>
      <c r="G216" s="16" t="s">
        <v>67</v>
      </c>
      <c r="H216" s="239" t="str">
        <f>+'初期登録'!$C$6</f>
        <v>仙台青葉</v>
      </c>
      <c r="I216" s="239"/>
      <c r="J216" s="239"/>
      <c r="K216" s="239"/>
      <c r="L216" s="15" t="s">
        <v>68</v>
      </c>
      <c r="M216" s="14"/>
      <c r="N216" s="14"/>
      <c r="O216" s="14"/>
      <c r="P216" s="14"/>
      <c r="Q216" s="14"/>
      <c r="R216" s="14"/>
      <c r="S216" s="14"/>
      <c r="T216" s="14"/>
      <c r="U216" s="34"/>
    </row>
    <row r="217" spans="1:21" ht="24">
      <c r="A217" s="322" t="s">
        <v>21</v>
      </c>
      <c r="B217" s="322"/>
      <c r="C217" s="548"/>
      <c r="D217" s="548"/>
      <c r="E217" s="548"/>
      <c r="F217" s="548"/>
      <c r="G217" s="548"/>
      <c r="H217" s="548"/>
      <c r="I217" s="548"/>
      <c r="J217" s="548"/>
      <c r="K217" s="548"/>
      <c r="L217" s="548"/>
      <c r="M217" s="548"/>
      <c r="N217" s="548"/>
      <c r="O217" s="548"/>
      <c r="P217" s="548"/>
      <c r="Q217" s="548"/>
      <c r="R217" s="548"/>
      <c r="S217" s="548"/>
      <c r="T217" s="548"/>
      <c r="U217" s="34" t="s">
        <v>109</v>
      </c>
    </row>
    <row r="218" spans="1:21" ht="12.75" thickBot="1">
      <c r="A218" s="3"/>
      <c r="B218" s="3"/>
      <c r="C218" s="119"/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/>
      <c r="R218" s="119"/>
      <c r="S218" s="119"/>
      <c r="T218" s="119"/>
      <c r="U218" s="38" t="s">
        <v>152</v>
      </c>
    </row>
    <row r="219" spans="1:21" ht="24">
      <c r="A219" s="549" t="s">
        <v>17</v>
      </c>
      <c r="B219" s="550"/>
      <c r="C219" s="325" t="str">
        <f>+'初期登録'!$C$7</f>
        <v>センダイシリツアオバショウガッコウ</v>
      </c>
      <c r="D219" s="326"/>
      <c r="E219" s="326"/>
      <c r="F219" s="326"/>
      <c r="G219" s="326"/>
      <c r="H219" s="326"/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326"/>
      <c r="T219" s="327"/>
      <c r="U219" s="34" t="s">
        <v>37</v>
      </c>
    </row>
    <row r="220" spans="1:21" ht="35.25">
      <c r="A220" s="540" t="s">
        <v>4</v>
      </c>
      <c r="B220" s="541"/>
      <c r="C220" s="246" t="str">
        <f>+'初期登録'!$C$8</f>
        <v>仙台市立青葉小学校</v>
      </c>
      <c r="D220" s="247"/>
      <c r="E220" s="247"/>
      <c r="F220" s="247"/>
      <c r="G220" s="247"/>
      <c r="H220" s="247"/>
      <c r="I220" s="247"/>
      <c r="J220" s="247"/>
      <c r="K220" s="247"/>
      <c r="L220" s="247"/>
      <c r="M220" s="247"/>
      <c r="N220" s="247"/>
      <c r="O220" s="247"/>
      <c r="P220" s="247"/>
      <c r="Q220" s="247"/>
      <c r="R220" s="248"/>
      <c r="S220" s="248"/>
      <c r="T220" s="249"/>
      <c r="U220" s="34" t="s">
        <v>38</v>
      </c>
    </row>
    <row r="221" spans="1:21" ht="31.5">
      <c r="A221" s="542" t="s">
        <v>5</v>
      </c>
      <c r="B221" s="543"/>
      <c r="C221" s="63" t="s">
        <v>18</v>
      </c>
      <c r="D221" s="255" t="str">
        <f>+'初期登録'!$D$9</f>
        <v>980-XXXX</v>
      </c>
      <c r="E221" s="255"/>
      <c r="F221" s="255"/>
      <c r="G221" s="250" t="s">
        <v>9</v>
      </c>
      <c r="H221" s="251"/>
      <c r="I221" s="251"/>
      <c r="J221" s="255" t="str">
        <f>+'初期登録'!$J$9</f>
        <v>仙台　太郎</v>
      </c>
      <c r="K221" s="256"/>
      <c r="L221" s="256"/>
      <c r="M221" s="256"/>
      <c r="N221" s="256"/>
      <c r="O221" s="168" t="s">
        <v>289</v>
      </c>
      <c r="P221" s="257" t="str">
        <f>+'初期登録'!$Q$9</f>
        <v>090-XXXX-XXXX</v>
      </c>
      <c r="Q221" s="258"/>
      <c r="R221" s="258"/>
      <c r="S221" s="258"/>
      <c r="T221" s="259"/>
      <c r="U221" s="34" t="s">
        <v>37</v>
      </c>
    </row>
    <row r="222" spans="1:21" ht="35.25">
      <c r="A222" s="544"/>
      <c r="B222" s="545"/>
      <c r="C222" s="64" t="s">
        <v>8</v>
      </c>
      <c r="D222" s="233" t="str">
        <f>+'初期登録'!$D$10</f>
        <v>宮城県仙台市青葉区青葉○丁目○番○号</v>
      </c>
      <c r="E222" s="233"/>
      <c r="F222" s="233"/>
      <c r="G222" s="233"/>
      <c r="H222" s="233"/>
      <c r="I222" s="233"/>
      <c r="J222" s="233"/>
      <c r="K222" s="233"/>
      <c r="L222" s="233"/>
      <c r="M222" s="233"/>
      <c r="N222" s="233"/>
      <c r="O222" s="233"/>
      <c r="P222" s="233"/>
      <c r="Q222" s="233"/>
      <c r="R222" s="233"/>
      <c r="S222" s="233"/>
      <c r="T222" s="234"/>
      <c r="U222" s="34" t="s">
        <v>38</v>
      </c>
    </row>
    <row r="223" spans="1:21" ht="24.75" thickBot="1">
      <c r="A223" s="546"/>
      <c r="B223" s="547"/>
      <c r="C223" s="65" t="s">
        <v>19</v>
      </c>
      <c r="D223" s="252" t="str">
        <f>+'初期登録'!$D$11</f>
        <v>022-379-6001</v>
      </c>
      <c r="E223" s="252"/>
      <c r="F223" s="252"/>
      <c r="G223" s="252"/>
      <c r="H223" s="252"/>
      <c r="I223" s="252"/>
      <c r="J223" s="252"/>
      <c r="K223" s="254"/>
      <c r="L223" s="66" t="s">
        <v>20</v>
      </c>
      <c r="M223" s="252" t="str">
        <f>+'初期登録'!$M$11</f>
        <v>022-379-6003</v>
      </c>
      <c r="N223" s="252"/>
      <c r="O223" s="252"/>
      <c r="P223" s="252"/>
      <c r="Q223" s="252"/>
      <c r="R223" s="252"/>
      <c r="S223" s="252"/>
      <c r="T223" s="253"/>
      <c r="U223" s="34" t="s">
        <v>37</v>
      </c>
    </row>
    <row r="224" spans="2:21" s="3" customFormat="1" ht="9.75" thickBot="1">
      <c r="B224" s="26"/>
      <c r="C224" s="27"/>
      <c r="L224" s="27"/>
      <c r="U224" s="38"/>
    </row>
    <row r="225" spans="1:22" s="3" customFormat="1" ht="12.75">
      <c r="A225" s="522" t="s">
        <v>28</v>
      </c>
      <c r="B225" s="523"/>
      <c r="C225" s="139"/>
      <c r="D225" s="554" t="s">
        <v>258</v>
      </c>
      <c r="E225" s="554"/>
      <c r="F225" s="139"/>
      <c r="G225" s="554" t="s">
        <v>257</v>
      </c>
      <c r="H225" s="554"/>
      <c r="I225" s="139"/>
      <c r="J225" s="554" t="s">
        <v>25</v>
      </c>
      <c r="K225" s="554"/>
      <c r="L225" s="139"/>
      <c r="M225" s="554" t="s">
        <v>256</v>
      </c>
      <c r="N225" s="554"/>
      <c r="O225" s="140"/>
      <c r="P225" s="173" t="s">
        <v>299</v>
      </c>
      <c r="Q225" s="173"/>
      <c r="R225" s="139"/>
      <c r="S225" s="554"/>
      <c r="T225" s="555"/>
      <c r="U225" s="56" t="s">
        <v>37</v>
      </c>
      <c r="V225" s="33"/>
    </row>
    <row r="226" spans="1:22" s="3" customFormat="1" ht="24">
      <c r="A226" s="536" t="s">
        <v>147</v>
      </c>
      <c r="B226" s="537"/>
      <c r="C226" s="171"/>
      <c r="D226" s="538"/>
      <c r="E226" s="538"/>
      <c r="F226" s="538"/>
      <c r="G226" s="538"/>
      <c r="H226" s="538"/>
      <c r="I226" s="538"/>
      <c r="J226" s="538"/>
      <c r="K226" s="538"/>
      <c r="L226" s="170"/>
      <c r="M226" s="538"/>
      <c r="N226" s="538"/>
      <c r="O226" s="538"/>
      <c r="P226" s="538"/>
      <c r="Q226" s="538"/>
      <c r="R226" s="538"/>
      <c r="S226" s="538"/>
      <c r="T226" s="539"/>
      <c r="U226" s="56" t="s">
        <v>37</v>
      </c>
      <c r="V226" s="33"/>
    </row>
    <row r="227" spans="1:22" s="3" customFormat="1" ht="25.5">
      <c r="A227" s="524" t="s">
        <v>16</v>
      </c>
      <c r="B227" s="525"/>
      <c r="C227" s="264" t="s">
        <v>10</v>
      </c>
      <c r="D227" s="70" t="s">
        <v>35</v>
      </c>
      <c r="E227" s="530"/>
      <c r="F227" s="530"/>
      <c r="G227" s="530"/>
      <c r="H227" s="530"/>
      <c r="I227" s="530"/>
      <c r="J227" s="530"/>
      <c r="K227" s="530"/>
      <c r="L227" s="530"/>
      <c r="M227" s="530"/>
      <c r="N227" s="530"/>
      <c r="O227" s="530"/>
      <c r="P227" s="530"/>
      <c r="Q227" s="530"/>
      <c r="R227" s="531"/>
      <c r="S227" s="531"/>
      <c r="T227" s="532"/>
      <c r="U227" s="56" t="s">
        <v>37</v>
      </c>
      <c r="V227" s="33"/>
    </row>
    <row r="228" spans="1:22" s="3" customFormat="1" ht="25.5">
      <c r="A228" s="526"/>
      <c r="B228" s="527"/>
      <c r="C228" s="265"/>
      <c r="D228" s="71" t="s">
        <v>36</v>
      </c>
      <c r="E228" s="533"/>
      <c r="F228" s="533"/>
      <c r="G228" s="533"/>
      <c r="H228" s="533"/>
      <c r="I228" s="533"/>
      <c r="J228" s="533"/>
      <c r="K228" s="533"/>
      <c r="L228" s="533"/>
      <c r="M228" s="533"/>
      <c r="N228" s="533"/>
      <c r="O228" s="533"/>
      <c r="P228" s="533"/>
      <c r="Q228" s="533"/>
      <c r="R228" s="534"/>
      <c r="S228" s="534"/>
      <c r="T228" s="535"/>
      <c r="U228" s="56" t="s">
        <v>37</v>
      </c>
      <c r="V228" s="33"/>
    </row>
    <row r="229" spans="1:22" s="3" customFormat="1" ht="25.5">
      <c r="A229" s="526"/>
      <c r="B229" s="527"/>
      <c r="C229" s="264" t="s">
        <v>11</v>
      </c>
      <c r="D229" s="70" t="s">
        <v>35</v>
      </c>
      <c r="E229" s="530"/>
      <c r="F229" s="530"/>
      <c r="G229" s="530"/>
      <c r="H229" s="530"/>
      <c r="I229" s="530"/>
      <c r="J229" s="530"/>
      <c r="K229" s="530"/>
      <c r="L229" s="530"/>
      <c r="M229" s="530"/>
      <c r="N229" s="530"/>
      <c r="O229" s="530"/>
      <c r="P229" s="530"/>
      <c r="Q229" s="530"/>
      <c r="R229" s="531"/>
      <c r="S229" s="531"/>
      <c r="T229" s="532"/>
      <c r="U229" s="56" t="s">
        <v>37</v>
      </c>
      <c r="V229" s="33"/>
    </row>
    <row r="230" spans="1:22" s="3" customFormat="1" ht="25.5">
      <c r="A230" s="526"/>
      <c r="B230" s="527"/>
      <c r="C230" s="265"/>
      <c r="D230" s="71" t="s">
        <v>36</v>
      </c>
      <c r="E230" s="533"/>
      <c r="F230" s="533"/>
      <c r="G230" s="533"/>
      <c r="H230" s="533"/>
      <c r="I230" s="533"/>
      <c r="J230" s="533"/>
      <c r="K230" s="533"/>
      <c r="L230" s="533"/>
      <c r="M230" s="533"/>
      <c r="N230" s="533"/>
      <c r="O230" s="533"/>
      <c r="P230" s="533"/>
      <c r="Q230" s="533"/>
      <c r="R230" s="534"/>
      <c r="S230" s="534"/>
      <c r="T230" s="535"/>
      <c r="U230" s="56" t="s">
        <v>37</v>
      </c>
      <c r="V230" s="33"/>
    </row>
    <row r="231" spans="1:22" s="3" customFormat="1" ht="25.5">
      <c r="A231" s="526"/>
      <c r="B231" s="527"/>
      <c r="C231" s="264" t="s">
        <v>12</v>
      </c>
      <c r="D231" s="70" t="s">
        <v>35</v>
      </c>
      <c r="E231" s="530"/>
      <c r="F231" s="530"/>
      <c r="G231" s="530"/>
      <c r="H231" s="530"/>
      <c r="I231" s="530"/>
      <c r="J231" s="530"/>
      <c r="K231" s="530"/>
      <c r="L231" s="530"/>
      <c r="M231" s="530"/>
      <c r="N231" s="530"/>
      <c r="O231" s="530"/>
      <c r="P231" s="530"/>
      <c r="Q231" s="530"/>
      <c r="R231" s="531"/>
      <c r="S231" s="531"/>
      <c r="T231" s="532"/>
      <c r="U231" s="56" t="s">
        <v>37</v>
      </c>
      <c r="V231" s="33"/>
    </row>
    <row r="232" spans="1:22" s="3" customFormat="1" ht="25.5">
      <c r="A232" s="526"/>
      <c r="B232" s="527"/>
      <c r="C232" s="265"/>
      <c r="D232" s="71" t="s">
        <v>36</v>
      </c>
      <c r="E232" s="533"/>
      <c r="F232" s="533"/>
      <c r="G232" s="533"/>
      <c r="H232" s="533"/>
      <c r="I232" s="533"/>
      <c r="J232" s="533"/>
      <c r="K232" s="533"/>
      <c r="L232" s="533"/>
      <c r="M232" s="533"/>
      <c r="N232" s="533"/>
      <c r="O232" s="533"/>
      <c r="P232" s="533"/>
      <c r="Q232" s="533"/>
      <c r="R232" s="534"/>
      <c r="S232" s="534"/>
      <c r="T232" s="535"/>
      <c r="U232" s="56" t="s">
        <v>37</v>
      </c>
      <c r="V232" s="33"/>
    </row>
    <row r="233" spans="1:22" s="3" customFormat="1" ht="12">
      <c r="A233" s="526"/>
      <c r="B233" s="527"/>
      <c r="C233" s="291" t="s">
        <v>13</v>
      </c>
      <c r="D233" s="292"/>
      <c r="E233" s="288" t="s">
        <v>23</v>
      </c>
      <c r="F233" s="289"/>
      <c r="G233" s="521"/>
      <c r="H233" s="521"/>
      <c r="I233" s="521"/>
      <c r="J233" s="521"/>
      <c r="K233" s="521"/>
      <c r="L233" s="521"/>
      <c r="M233" s="521"/>
      <c r="N233" s="521"/>
      <c r="O233" s="73" t="s">
        <v>14</v>
      </c>
      <c r="P233" s="172"/>
      <c r="Q233" s="289" t="s">
        <v>15</v>
      </c>
      <c r="R233" s="289"/>
      <c r="S233" s="72"/>
      <c r="T233" s="74"/>
      <c r="U233" s="56" t="s">
        <v>37</v>
      </c>
      <c r="V233" s="33"/>
    </row>
    <row r="234" spans="1:22" s="3" customFormat="1" ht="12.75" thickBot="1">
      <c r="A234" s="528"/>
      <c r="B234" s="529"/>
      <c r="C234" s="294" t="s">
        <v>30</v>
      </c>
      <c r="D234" s="295"/>
      <c r="E234" s="262" t="s">
        <v>31</v>
      </c>
      <c r="F234" s="263"/>
      <c r="G234" s="260" t="s">
        <v>33</v>
      </c>
      <c r="H234" s="260"/>
      <c r="I234" s="260"/>
      <c r="J234" s="260" t="s">
        <v>34</v>
      </c>
      <c r="K234" s="260"/>
      <c r="L234" s="287"/>
      <c r="M234" s="296" t="s">
        <v>32</v>
      </c>
      <c r="N234" s="263"/>
      <c r="O234" s="260" t="s">
        <v>33</v>
      </c>
      <c r="P234" s="260"/>
      <c r="Q234" s="260"/>
      <c r="R234" s="260" t="s">
        <v>34</v>
      </c>
      <c r="S234" s="260"/>
      <c r="T234" s="261"/>
      <c r="U234" s="56" t="s">
        <v>37</v>
      </c>
      <c r="V234" s="33"/>
    </row>
    <row r="235" spans="2:21" s="3" customFormat="1" ht="9.75" thickBot="1">
      <c r="B235" s="26"/>
      <c r="C235" s="27"/>
      <c r="L235" s="27"/>
      <c r="U235" s="38"/>
    </row>
    <row r="236" spans="1:21" s="3" customFormat="1" ht="24">
      <c r="A236" s="89" t="s">
        <v>154</v>
      </c>
      <c r="B236" s="518" t="s">
        <v>148</v>
      </c>
      <c r="C236" s="518"/>
      <c r="D236" s="518" t="s">
        <v>150</v>
      </c>
      <c r="E236" s="518"/>
      <c r="F236" s="518"/>
      <c r="G236" s="518"/>
      <c r="H236" s="518"/>
      <c r="I236" s="518" t="s">
        <v>149</v>
      </c>
      <c r="J236" s="519"/>
      <c r="K236" s="92" t="s">
        <v>154</v>
      </c>
      <c r="L236" s="518" t="s">
        <v>148</v>
      </c>
      <c r="M236" s="518"/>
      <c r="N236" s="518" t="s">
        <v>6</v>
      </c>
      <c r="O236" s="518"/>
      <c r="P236" s="518"/>
      <c r="Q236" s="518"/>
      <c r="R236" s="518"/>
      <c r="S236" s="518" t="s">
        <v>149</v>
      </c>
      <c r="T236" s="520"/>
      <c r="U236" s="56" t="s">
        <v>37</v>
      </c>
    </row>
    <row r="237" spans="1:21" ht="30">
      <c r="A237" s="90">
        <v>1</v>
      </c>
      <c r="B237" s="513"/>
      <c r="C237" s="513"/>
      <c r="D237" s="514"/>
      <c r="E237" s="514"/>
      <c r="F237" s="514"/>
      <c r="G237" s="514"/>
      <c r="H237" s="514"/>
      <c r="I237" s="516"/>
      <c r="J237" s="351"/>
      <c r="K237" s="93">
        <v>5</v>
      </c>
      <c r="L237" s="513"/>
      <c r="M237" s="513"/>
      <c r="N237" s="514"/>
      <c r="O237" s="514"/>
      <c r="P237" s="514"/>
      <c r="Q237" s="514"/>
      <c r="R237" s="514"/>
      <c r="S237" s="516"/>
      <c r="T237" s="517"/>
      <c r="U237" s="128" t="s">
        <v>37</v>
      </c>
    </row>
    <row r="238" spans="1:21" ht="30">
      <c r="A238" s="90">
        <v>2</v>
      </c>
      <c r="B238" s="513"/>
      <c r="C238" s="513"/>
      <c r="D238" s="514"/>
      <c r="E238" s="514"/>
      <c r="F238" s="514"/>
      <c r="G238" s="514"/>
      <c r="H238" s="514"/>
      <c r="I238" s="516"/>
      <c r="J238" s="351"/>
      <c r="K238" s="93">
        <v>6</v>
      </c>
      <c r="L238" s="513"/>
      <c r="M238" s="513"/>
      <c r="N238" s="514"/>
      <c r="O238" s="514"/>
      <c r="P238" s="514"/>
      <c r="Q238" s="514"/>
      <c r="R238" s="514"/>
      <c r="S238" s="516"/>
      <c r="T238" s="517"/>
      <c r="U238" s="128" t="s">
        <v>37</v>
      </c>
    </row>
    <row r="239" spans="1:21" ht="30">
      <c r="A239" s="90">
        <v>3</v>
      </c>
      <c r="B239" s="513"/>
      <c r="C239" s="513"/>
      <c r="D239" s="514"/>
      <c r="E239" s="514"/>
      <c r="F239" s="514"/>
      <c r="G239" s="514"/>
      <c r="H239" s="514"/>
      <c r="I239" s="516"/>
      <c r="J239" s="351"/>
      <c r="K239" s="93">
        <v>7</v>
      </c>
      <c r="L239" s="513"/>
      <c r="M239" s="513"/>
      <c r="N239" s="514"/>
      <c r="O239" s="514"/>
      <c r="P239" s="514"/>
      <c r="Q239" s="514"/>
      <c r="R239" s="514"/>
      <c r="S239" s="516"/>
      <c r="T239" s="517"/>
      <c r="U239" s="128" t="s">
        <v>37</v>
      </c>
    </row>
    <row r="240" spans="1:21" ht="30.75" thickBot="1">
      <c r="A240" s="91">
        <v>4</v>
      </c>
      <c r="B240" s="515"/>
      <c r="C240" s="515"/>
      <c r="D240" s="510"/>
      <c r="E240" s="510"/>
      <c r="F240" s="510"/>
      <c r="G240" s="510"/>
      <c r="H240" s="510"/>
      <c r="I240" s="511"/>
      <c r="J240" s="431"/>
      <c r="K240" s="94">
        <v>8</v>
      </c>
      <c r="L240" s="515"/>
      <c r="M240" s="515"/>
      <c r="N240" s="510"/>
      <c r="O240" s="510"/>
      <c r="P240" s="510"/>
      <c r="Q240" s="510"/>
      <c r="R240" s="510"/>
      <c r="S240" s="511"/>
      <c r="T240" s="512"/>
      <c r="U240" s="128" t="s">
        <v>37</v>
      </c>
    </row>
    <row r="241" s="3" customFormat="1" ht="9">
      <c r="U241" s="61"/>
    </row>
    <row r="242" spans="1:21" ht="17.25">
      <c r="A242" s="293" t="s">
        <v>86</v>
      </c>
      <c r="B242" s="293"/>
      <c r="C242" s="293"/>
      <c r="D242" s="293"/>
      <c r="E242" s="293"/>
      <c r="F242" s="293"/>
      <c r="G242" s="293"/>
      <c r="H242" s="293"/>
      <c r="I242" s="293"/>
      <c r="J242" s="293"/>
      <c r="K242" s="293"/>
      <c r="L242" s="293"/>
      <c r="M242" s="293"/>
      <c r="N242" s="293"/>
      <c r="O242" s="293"/>
      <c r="P242" s="293"/>
      <c r="Q242" s="293"/>
      <c r="R242" s="293"/>
      <c r="S242" s="293"/>
      <c r="T242" s="293"/>
      <c r="U242" s="127" t="s">
        <v>37</v>
      </c>
    </row>
    <row r="243" spans="1:21" ht="17.25">
      <c r="A243" s="293" t="s">
        <v>87</v>
      </c>
      <c r="B243" s="293"/>
      <c r="C243" s="293"/>
      <c r="D243" s="293"/>
      <c r="E243" s="293"/>
      <c r="F243" s="293"/>
      <c r="G243" s="293"/>
      <c r="H243" s="293"/>
      <c r="I243" s="293"/>
      <c r="J243" s="293"/>
      <c r="K243" s="293"/>
      <c r="L243" s="293"/>
      <c r="M243" s="293"/>
      <c r="N243" s="293"/>
      <c r="O243" s="293"/>
      <c r="P243" s="293"/>
      <c r="Q243" s="293"/>
      <c r="R243" s="293"/>
      <c r="S243" s="293"/>
      <c r="T243" s="293"/>
      <c r="U243" s="127" t="s">
        <v>37</v>
      </c>
    </row>
    <row r="244" spans="1:21" ht="31.5" customHeight="1">
      <c r="A244" s="569" t="s">
        <v>320</v>
      </c>
      <c r="B244" s="569"/>
      <c r="C244" s="569"/>
      <c r="D244" s="569"/>
      <c r="E244" s="569"/>
      <c r="F244" s="569"/>
      <c r="G244" s="569"/>
      <c r="H244" s="569"/>
      <c r="I244" s="569"/>
      <c r="J244" s="569"/>
      <c r="K244" s="569"/>
      <c r="L244" s="569"/>
      <c r="M244" s="569"/>
      <c r="N244" s="569"/>
      <c r="O244" s="569"/>
      <c r="P244" s="569"/>
      <c r="Q244" s="569"/>
      <c r="R244" s="569"/>
      <c r="S244" s="569"/>
      <c r="T244" s="569"/>
      <c r="U244" s="127" t="s">
        <v>37</v>
      </c>
    </row>
    <row r="245" spans="1:21" ht="17.25">
      <c r="A245" s="293" t="s">
        <v>88</v>
      </c>
      <c r="B245" s="293"/>
      <c r="C245" s="293"/>
      <c r="D245" s="293"/>
      <c r="E245" s="293"/>
      <c r="F245" s="293"/>
      <c r="G245" s="293"/>
      <c r="H245" s="293"/>
      <c r="I245" s="293"/>
      <c r="J245" s="293"/>
      <c r="K245" s="293"/>
      <c r="L245" s="293"/>
      <c r="M245" s="293"/>
      <c r="N245" s="293"/>
      <c r="O245" s="293"/>
      <c r="P245" s="293"/>
      <c r="Q245" s="293"/>
      <c r="R245" s="293"/>
      <c r="S245" s="293"/>
      <c r="T245" s="293"/>
      <c r="U245" s="127" t="s">
        <v>37</v>
      </c>
    </row>
    <row r="246" spans="1:21" ht="14.25">
      <c r="A246" s="33" t="s">
        <v>295</v>
      </c>
      <c r="U246" s="23"/>
    </row>
    <row r="247" spans="1:21" ht="14.25">
      <c r="A247" s="25" t="s">
        <v>296</v>
      </c>
      <c r="U247" s="23"/>
    </row>
    <row r="249" spans="22:27" ht="12">
      <c r="V249" s="2">
        <v>1</v>
      </c>
      <c r="W249" s="129" t="s">
        <v>91</v>
      </c>
      <c r="X249" s="129" t="s">
        <v>160</v>
      </c>
      <c r="Y249" s="2" t="s">
        <v>165</v>
      </c>
      <c r="Z249" s="2" t="s">
        <v>175</v>
      </c>
      <c r="AA249" s="2" t="s">
        <v>180</v>
      </c>
    </row>
    <row r="250" spans="22:27" ht="12">
      <c r="V250" s="2">
        <v>2</v>
      </c>
      <c r="W250" s="129" t="s">
        <v>92</v>
      </c>
      <c r="X250" s="129" t="s">
        <v>157</v>
      </c>
      <c r="Y250" s="2" t="s">
        <v>166</v>
      </c>
      <c r="Z250" s="2" t="s">
        <v>78</v>
      </c>
      <c r="AA250" s="2" t="s">
        <v>181</v>
      </c>
    </row>
    <row r="251" spans="22:27" ht="12">
      <c r="V251" s="2">
        <v>3</v>
      </c>
      <c r="W251" s="129" t="s">
        <v>93</v>
      </c>
      <c r="X251" s="129" t="s">
        <v>158</v>
      </c>
      <c r="Y251" s="2" t="s">
        <v>164</v>
      </c>
      <c r="Z251" s="2" t="s">
        <v>176</v>
      </c>
      <c r="AA251" s="2" t="s">
        <v>182</v>
      </c>
    </row>
    <row r="252" spans="22:27" ht="12">
      <c r="V252" s="2">
        <v>4</v>
      </c>
      <c r="W252" s="129" t="s">
        <v>94</v>
      </c>
      <c r="X252" s="129" t="s">
        <v>163</v>
      </c>
      <c r="Y252" s="2" t="s">
        <v>169</v>
      </c>
      <c r="Z252" s="2" t="s">
        <v>177</v>
      </c>
      <c r="AA252" s="2" t="s">
        <v>259</v>
      </c>
    </row>
    <row r="253" spans="22:27" ht="12">
      <c r="V253" s="2">
        <v>5</v>
      </c>
      <c r="W253" s="129" t="s">
        <v>95</v>
      </c>
      <c r="X253" s="129" t="s">
        <v>170</v>
      </c>
      <c r="Y253" s="2" t="s">
        <v>167</v>
      </c>
      <c r="Z253" s="2" t="s">
        <v>178</v>
      </c>
      <c r="AA253" s="2" t="s">
        <v>183</v>
      </c>
    </row>
    <row r="254" spans="22:27" ht="12">
      <c r="V254" s="2">
        <v>6</v>
      </c>
      <c r="W254" s="129" t="s">
        <v>96</v>
      </c>
      <c r="X254" s="129" t="s">
        <v>171</v>
      </c>
      <c r="Y254" s="2" t="s">
        <v>168</v>
      </c>
      <c r="Z254" s="2" t="s">
        <v>179</v>
      </c>
      <c r="AA254" s="2" t="s">
        <v>184</v>
      </c>
    </row>
    <row r="255" spans="22:27" ht="12">
      <c r="V255" s="2">
        <v>7</v>
      </c>
      <c r="W255" s="129" t="s">
        <v>97</v>
      </c>
      <c r="X255" s="129" t="s">
        <v>159</v>
      </c>
      <c r="AA255" s="2" t="s">
        <v>185</v>
      </c>
    </row>
    <row r="256" spans="22:27" ht="12">
      <c r="V256" s="2">
        <v>8</v>
      </c>
      <c r="W256" s="129" t="s">
        <v>98</v>
      </c>
      <c r="X256" s="129" t="s">
        <v>172</v>
      </c>
      <c r="AA256" s="2" t="s">
        <v>186</v>
      </c>
    </row>
    <row r="257" spans="22:27" ht="12">
      <c r="V257" s="2">
        <v>9</v>
      </c>
      <c r="W257" s="129" t="s">
        <v>99</v>
      </c>
      <c r="X257" s="129" t="s">
        <v>173</v>
      </c>
      <c r="AA257" s="2" t="s">
        <v>187</v>
      </c>
    </row>
    <row r="258" spans="22:27" ht="12">
      <c r="V258" s="2">
        <v>10</v>
      </c>
      <c r="W258" s="129" t="s">
        <v>100</v>
      </c>
      <c r="X258" s="129" t="s">
        <v>161</v>
      </c>
      <c r="AA258" s="2" t="s">
        <v>188</v>
      </c>
    </row>
    <row r="259" spans="22:27" ht="12">
      <c r="V259" s="2">
        <v>11</v>
      </c>
      <c r="W259" s="129" t="s">
        <v>101</v>
      </c>
      <c r="X259" s="129" t="s">
        <v>174</v>
      </c>
      <c r="AA259" s="2" t="s">
        <v>260</v>
      </c>
    </row>
    <row r="260" spans="22:27" ht="12">
      <c r="V260" s="2">
        <v>12</v>
      </c>
      <c r="W260" s="129" t="s">
        <v>102</v>
      </c>
      <c r="X260" s="129" t="s">
        <v>162</v>
      </c>
      <c r="AA260" s="2" t="s">
        <v>190</v>
      </c>
    </row>
    <row r="261" spans="22:27" ht="12">
      <c r="V261" s="2">
        <v>13</v>
      </c>
      <c r="W261" s="129" t="s">
        <v>103</v>
      </c>
      <c r="X261" s="129"/>
      <c r="AA261" s="2" t="s">
        <v>261</v>
      </c>
    </row>
    <row r="262" spans="22:27" ht="12">
      <c r="V262" s="2">
        <v>14</v>
      </c>
      <c r="X262" s="129"/>
      <c r="AA262" s="2" t="s">
        <v>192</v>
      </c>
    </row>
    <row r="263" spans="22:27" ht="12">
      <c r="V263" s="2">
        <v>15</v>
      </c>
      <c r="W263" s="129"/>
      <c r="X263" s="129"/>
      <c r="AA263" s="2" t="s">
        <v>193</v>
      </c>
    </row>
    <row r="264" spans="22:27" ht="12">
      <c r="V264" s="2">
        <v>16</v>
      </c>
      <c r="W264" s="129"/>
      <c r="X264" s="129"/>
      <c r="AA264" s="2" t="s">
        <v>194</v>
      </c>
    </row>
    <row r="265" spans="22:27" ht="12">
      <c r="V265" s="2">
        <v>17</v>
      </c>
      <c r="W265" s="129"/>
      <c r="X265" s="129"/>
      <c r="AA265" s="2" t="s">
        <v>262</v>
      </c>
    </row>
    <row r="266" spans="22:27" ht="12">
      <c r="V266" s="2">
        <v>18</v>
      </c>
      <c r="AA266" s="2" t="s">
        <v>263</v>
      </c>
    </row>
    <row r="267" spans="22:27" ht="12">
      <c r="V267" s="2">
        <v>19</v>
      </c>
      <c r="AA267" s="2" t="s">
        <v>197</v>
      </c>
    </row>
    <row r="268" spans="22:27" ht="12">
      <c r="V268" s="2">
        <v>20</v>
      </c>
      <c r="AA268" s="2" t="s">
        <v>264</v>
      </c>
    </row>
    <row r="269" spans="22:27" ht="12">
      <c r="V269" s="2">
        <v>21</v>
      </c>
      <c r="AA269" s="2" t="s">
        <v>265</v>
      </c>
    </row>
    <row r="270" spans="22:27" ht="12">
      <c r="V270" s="2">
        <v>22</v>
      </c>
      <c r="AA270" s="2" t="s">
        <v>266</v>
      </c>
    </row>
    <row r="271" spans="22:27" ht="12">
      <c r="V271" s="2">
        <v>23</v>
      </c>
      <c r="AA271" s="2" t="s">
        <v>199</v>
      </c>
    </row>
    <row r="272" spans="22:27" ht="12">
      <c r="V272" s="2">
        <v>24</v>
      </c>
      <c r="AA272" s="2" t="s">
        <v>267</v>
      </c>
    </row>
    <row r="273" spans="22:27" ht="12">
      <c r="V273" s="2">
        <v>25</v>
      </c>
      <c r="AA273" s="2" t="s">
        <v>268</v>
      </c>
    </row>
    <row r="274" spans="22:27" ht="12">
      <c r="V274" s="2">
        <v>26</v>
      </c>
      <c r="AA274" s="2" t="s">
        <v>269</v>
      </c>
    </row>
    <row r="275" spans="22:27" ht="12">
      <c r="V275" s="2">
        <v>27</v>
      </c>
      <c r="AA275" s="2" t="s">
        <v>59</v>
      </c>
    </row>
    <row r="276" spans="22:27" ht="12">
      <c r="V276" s="2">
        <v>28</v>
      </c>
      <c r="AA276" s="2" t="s">
        <v>202</v>
      </c>
    </row>
    <row r="277" spans="22:27" ht="12">
      <c r="V277" s="2">
        <v>29</v>
      </c>
      <c r="AA277" s="2" t="s">
        <v>203</v>
      </c>
    </row>
    <row r="278" spans="22:27" ht="12">
      <c r="V278" s="2">
        <v>30</v>
      </c>
      <c r="AA278" s="2" t="s">
        <v>204</v>
      </c>
    </row>
    <row r="279" spans="22:27" ht="12">
      <c r="V279" s="2">
        <v>31</v>
      </c>
      <c r="AA279" s="2" t="s">
        <v>205</v>
      </c>
    </row>
    <row r="280" ht="12">
      <c r="AA280" s="2" t="s">
        <v>206</v>
      </c>
    </row>
    <row r="281" ht="12">
      <c r="AA281" s="2" t="s">
        <v>207</v>
      </c>
    </row>
    <row r="282" ht="12">
      <c r="AA282" s="2" t="s">
        <v>208</v>
      </c>
    </row>
  </sheetData>
  <sheetProtection formatCells="0"/>
  <mergeCells count="516">
    <mergeCell ref="A200:T200"/>
    <mergeCell ref="A201:T201"/>
    <mergeCell ref="A202:T202"/>
    <mergeCell ref="A203:T203"/>
    <mergeCell ref="A242:T242"/>
    <mergeCell ref="A243:T243"/>
    <mergeCell ref="M212:S212"/>
    <mergeCell ref="D225:E225"/>
    <mergeCell ref="G225:H225"/>
    <mergeCell ref="J225:K225"/>
    <mergeCell ref="A119:T119"/>
    <mergeCell ref="A158:T158"/>
    <mergeCell ref="A159:T159"/>
    <mergeCell ref="A160:T160"/>
    <mergeCell ref="A161:T161"/>
    <mergeCell ref="E149:F149"/>
    <mergeCell ref="M129:N129"/>
    <mergeCell ref="O129:S129"/>
    <mergeCell ref="A127:F127"/>
    <mergeCell ref="M128:S128"/>
    <mergeCell ref="A77:T77"/>
    <mergeCell ref="A116:T116"/>
    <mergeCell ref="A117:T117"/>
    <mergeCell ref="J99:K99"/>
    <mergeCell ref="A85:F85"/>
    <mergeCell ref="A86:F86"/>
    <mergeCell ref="A89:T89"/>
    <mergeCell ref="M86:S86"/>
    <mergeCell ref="H90:K90"/>
    <mergeCell ref="A91:T91"/>
    <mergeCell ref="S17:T17"/>
    <mergeCell ref="S57:T57"/>
    <mergeCell ref="A35:T35"/>
    <mergeCell ref="B32:C32"/>
    <mergeCell ref="O108:Q108"/>
    <mergeCell ref="A74:T74"/>
    <mergeCell ref="A75:T75"/>
    <mergeCell ref="A76:T76"/>
    <mergeCell ref="D57:E57"/>
    <mergeCell ref="G57:H57"/>
    <mergeCell ref="C149:D149"/>
    <mergeCell ref="M225:N225"/>
    <mergeCell ref="S225:T225"/>
    <mergeCell ref="S99:T99"/>
    <mergeCell ref="S141:T141"/>
    <mergeCell ref="E106:T106"/>
    <mergeCell ref="G108:I108"/>
    <mergeCell ref="J108:L108"/>
    <mergeCell ref="G183:H183"/>
    <mergeCell ref="A118:T118"/>
    <mergeCell ref="S183:T183"/>
    <mergeCell ref="D141:E141"/>
    <mergeCell ref="G141:H141"/>
    <mergeCell ref="J141:K141"/>
    <mergeCell ref="M141:N141"/>
    <mergeCell ref="J183:K183"/>
    <mergeCell ref="M183:N183"/>
    <mergeCell ref="E148:T148"/>
    <mergeCell ref="N153:R153"/>
    <mergeCell ref="S153:T153"/>
    <mergeCell ref="A36:T36"/>
    <mergeCell ref="A37:T37"/>
    <mergeCell ref="N32:R32"/>
    <mergeCell ref="S32:T32"/>
    <mergeCell ref="A34:T34"/>
    <mergeCell ref="D32:H32"/>
    <mergeCell ref="I32:J32"/>
    <mergeCell ref="J57:K57"/>
    <mergeCell ref="M57:N57"/>
    <mergeCell ref="G99:H99"/>
    <mergeCell ref="M99:N99"/>
    <mergeCell ref="A3:F3"/>
    <mergeCell ref="A4:F4"/>
    <mergeCell ref="A9:T9"/>
    <mergeCell ref="A7:T7"/>
    <mergeCell ref="H8:K8"/>
    <mergeCell ref="H5:J5"/>
    <mergeCell ref="K5:L5"/>
    <mergeCell ref="M5:N5"/>
    <mergeCell ref="O5:S5"/>
    <mergeCell ref="L32:M32"/>
    <mergeCell ref="S30:T30"/>
    <mergeCell ref="B31:C31"/>
    <mergeCell ref="D31:H31"/>
    <mergeCell ref="I31:J31"/>
    <mergeCell ref="L31:M31"/>
    <mergeCell ref="N31:R31"/>
    <mergeCell ref="M4:S4"/>
    <mergeCell ref="N28:R28"/>
    <mergeCell ref="N30:R30"/>
    <mergeCell ref="S28:T28"/>
    <mergeCell ref="N29:R29"/>
    <mergeCell ref="S29:T29"/>
    <mergeCell ref="M26:N26"/>
    <mergeCell ref="J13:N13"/>
    <mergeCell ref="P13:T13"/>
    <mergeCell ref="D15:K15"/>
    <mergeCell ref="C26:D26"/>
    <mergeCell ref="G26:I26"/>
    <mergeCell ref="J26:L26"/>
    <mergeCell ref="E25:F25"/>
    <mergeCell ref="G25:N25"/>
    <mergeCell ref="S31:T31"/>
    <mergeCell ref="B30:C30"/>
    <mergeCell ref="I30:J30"/>
    <mergeCell ref="E26:F26"/>
    <mergeCell ref="D30:H30"/>
    <mergeCell ref="C21:C22"/>
    <mergeCell ref="A13:B15"/>
    <mergeCell ref="A12:B12"/>
    <mergeCell ref="A18:B18"/>
    <mergeCell ref="E24:T24"/>
    <mergeCell ref="B29:C29"/>
    <mergeCell ref="D29:H29"/>
    <mergeCell ref="I29:J29"/>
    <mergeCell ref="L29:M29"/>
    <mergeCell ref="C23:C24"/>
    <mergeCell ref="M15:T15"/>
    <mergeCell ref="D17:E17"/>
    <mergeCell ref="M17:N17"/>
    <mergeCell ref="A11:B11"/>
    <mergeCell ref="B28:C28"/>
    <mergeCell ref="I28:J28"/>
    <mergeCell ref="D28:H28"/>
    <mergeCell ref="C19:C20"/>
    <mergeCell ref="D14:T14"/>
    <mergeCell ref="R26:T26"/>
    <mergeCell ref="A47:T47"/>
    <mergeCell ref="M45:N45"/>
    <mergeCell ref="O45:S45"/>
    <mergeCell ref="A43:F43"/>
    <mergeCell ref="A19:B26"/>
    <mergeCell ref="A17:B17"/>
    <mergeCell ref="L30:M30"/>
    <mergeCell ref="L28:M28"/>
    <mergeCell ref="Q25:R25"/>
    <mergeCell ref="O26:Q26"/>
    <mergeCell ref="D13:F13"/>
    <mergeCell ref="G13:I13"/>
    <mergeCell ref="C11:T11"/>
    <mergeCell ref="C12:T12"/>
    <mergeCell ref="C25:D25"/>
    <mergeCell ref="G17:H17"/>
    <mergeCell ref="E23:T23"/>
    <mergeCell ref="M18:T18"/>
    <mergeCell ref="E19:T19"/>
    <mergeCell ref="E20:T20"/>
    <mergeCell ref="D18:K18"/>
    <mergeCell ref="J17:K17"/>
    <mergeCell ref="E21:T21"/>
    <mergeCell ref="E22:T22"/>
    <mergeCell ref="M55:T55"/>
    <mergeCell ref="M44:S44"/>
    <mergeCell ref="H48:K48"/>
    <mergeCell ref="A49:T49"/>
    <mergeCell ref="A51:B51"/>
    <mergeCell ref="C51:T51"/>
    <mergeCell ref="K45:L45"/>
    <mergeCell ref="A44:F44"/>
    <mergeCell ref="H45:J45"/>
    <mergeCell ref="E64:T64"/>
    <mergeCell ref="A58:B58"/>
    <mergeCell ref="D58:K58"/>
    <mergeCell ref="M58:T58"/>
    <mergeCell ref="E63:T63"/>
    <mergeCell ref="A52:B52"/>
    <mergeCell ref="C52:T52"/>
    <mergeCell ref="A53:B55"/>
    <mergeCell ref="D54:T54"/>
    <mergeCell ref="D55:K55"/>
    <mergeCell ref="A57:B57"/>
    <mergeCell ref="Q65:R65"/>
    <mergeCell ref="A59:B66"/>
    <mergeCell ref="C59:C60"/>
    <mergeCell ref="E59:T59"/>
    <mergeCell ref="E60:T60"/>
    <mergeCell ref="C61:C62"/>
    <mergeCell ref="E61:T61"/>
    <mergeCell ref="E62:T62"/>
    <mergeCell ref="C63:C64"/>
    <mergeCell ref="G66:I66"/>
    <mergeCell ref="J66:L66"/>
    <mergeCell ref="C65:D65"/>
    <mergeCell ref="E65:F65"/>
    <mergeCell ref="G65:N65"/>
    <mergeCell ref="M66:N66"/>
    <mergeCell ref="O66:Q66"/>
    <mergeCell ref="R66:T66"/>
    <mergeCell ref="B68:C68"/>
    <mergeCell ref="D68:H68"/>
    <mergeCell ref="I68:J68"/>
    <mergeCell ref="L68:M68"/>
    <mergeCell ref="N68:R68"/>
    <mergeCell ref="S68:T68"/>
    <mergeCell ref="C66:D66"/>
    <mergeCell ref="E66:F66"/>
    <mergeCell ref="B70:C70"/>
    <mergeCell ref="D70:H70"/>
    <mergeCell ref="I70:J70"/>
    <mergeCell ref="L70:M70"/>
    <mergeCell ref="B69:C69"/>
    <mergeCell ref="D69:H69"/>
    <mergeCell ref="I69:J69"/>
    <mergeCell ref="L69:M69"/>
    <mergeCell ref="N69:R69"/>
    <mergeCell ref="S69:T69"/>
    <mergeCell ref="N70:R70"/>
    <mergeCell ref="S70:T70"/>
    <mergeCell ref="N71:R71"/>
    <mergeCell ref="S71:T71"/>
    <mergeCell ref="B71:C71"/>
    <mergeCell ref="D71:H71"/>
    <mergeCell ref="B72:C72"/>
    <mergeCell ref="D72:H72"/>
    <mergeCell ref="I72:J72"/>
    <mergeCell ref="L72:M72"/>
    <mergeCell ref="I71:J71"/>
    <mergeCell ref="L71:M71"/>
    <mergeCell ref="M97:T97"/>
    <mergeCell ref="C101:C102"/>
    <mergeCell ref="E101:T101"/>
    <mergeCell ref="A93:B93"/>
    <mergeCell ref="C93:T93"/>
    <mergeCell ref="M87:N87"/>
    <mergeCell ref="O87:S87"/>
    <mergeCell ref="H87:J87"/>
    <mergeCell ref="K87:L87"/>
    <mergeCell ref="C107:D107"/>
    <mergeCell ref="E107:F107"/>
    <mergeCell ref="G107:N107"/>
    <mergeCell ref="C105:C106"/>
    <mergeCell ref="E105:T105"/>
    <mergeCell ref="A94:B94"/>
    <mergeCell ref="C94:T94"/>
    <mergeCell ref="A95:B97"/>
    <mergeCell ref="D96:T96"/>
    <mergeCell ref="D97:K97"/>
    <mergeCell ref="A99:B99"/>
    <mergeCell ref="D99:E99"/>
    <mergeCell ref="A100:B100"/>
    <mergeCell ref="D100:K100"/>
    <mergeCell ref="M100:T100"/>
    <mergeCell ref="Q107:R107"/>
    <mergeCell ref="E102:T102"/>
    <mergeCell ref="C103:C104"/>
    <mergeCell ref="E103:T103"/>
    <mergeCell ref="E104:T104"/>
    <mergeCell ref="D110:H110"/>
    <mergeCell ref="I110:J110"/>
    <mergeCell ref="L110:M110"/>
    <mergeCell ref="N110:R110"/>
    <mergeCell ref="S110:T110"/>
    <mergeCell ref="M108:N108"/>
    <mergeCell ref="R108:T108"/>
    <mergeCell ref="C108:D108"/>
    <mergeCell ref="E108:F108"/>
    <mergeCell ref="A101:B108"/>
    <mergeCell ref="B112:C112"/>
    <mergeCell ref="D112:H112"/>
    <mergeCell ref="I112:J112"/>
    <mergeCell ref="L112:M112"/>
    <mergeCell ref="B111:C111"/>
    <mergeCell ref="D111:H111"/>
    <mergeCell ref="I111:J111"/>
    <mergeCell ref="L111:M111"/>
    <mergeCell ref="B110:C110"/>
    <mergeCell ref="N111:R111"/>
    <mergeCell ref="S111:T111"/>
    <mergeCell ref="N112:R112"/>
    <mergeCell ref="S112:T112"/>
    <mergeCell ref="N113:R113"/>
    <mergeCell ref="S113:T113"/>
    <mergeCell ref="N114:R114"/>
    <mergeCell ref="S114:T114"/>
    <mergeCell ref="B113:C113"/>
    <mergeCell ref="D113:H113"/>
    <mergeCell ref="B114:C114"/>
    <mergeCell ref="D114:H114"/>
    <mergeCell ref="I114:J114"/>
    <mergeCell ref="L114:M114"/>
    <mergeCell ref="I113:J113"/>
    <mergeCell ref="L113:M113"/>
    <mergeCell ref="A128:F128"/>
    <mergeCell ref="H129:J129"/>
    <mergeCell ref="K129:L129"/>
    <mergeCell ref="D138:T138"/>
    <mergeCell ref="D139:K139"/>
    <mergeCell ref="M139:T139"/>
    <mergeCell ref="A131:T131"/>
    <mergeCell ref="H132:K132"/>
    <mergeCell ref="A133:T133"/>
    <mergeCell ref="A135:B135"/>
    <mergeCell ref="C135:T135"/>
    <mergeCell ref="A142:B142"/>
    <mergeCell ref="D142:K142"/>
    <mergeCell ref="M142:T142"/>
    <mergeCell ref="E147:T147"/>
    <mergeCell ref="A136:B136"/>
    <mergeCell ref="C136:T136"/>
    <mergeCell ref="A137:B139"/>
    <mergeCell ref="A141:B141"/>
    <mergeCell ref="A143:B150"/>
    <mergeCell ref="C143:C144"/>
    <mergeCell ref="E143:T143"/>
    <mergeCell ref="E144:T144"/>
    <mergeCell ref="C145:C146"/>
    <mergeCell ref="E145:T145"/>
    <mergeCell ref="E146:T146"/>
    <mergeCell ref="C147:C148"/>
    <mergeCell ref="Q149:R149"/>
    <mergeCell ref="G150:I150"/>
    <mergeCell ref="J150:L150"/>
    <mergeCell ref="G149:N149"/>
    <mergeCell ref="M150:N150"/>
    <mergeCell ref="O150:Q150"/>
    <mergeCell ref="R150:T150"/>
    <mergeCell ref="C150:D150"/>
    <mergeCell ref="E150:F150"/>
    <mergeCell ref="B152:C152"/>
    <mergeCell ref="D152:H152"/>
    <mergeCell ref="I152:J152"/>
    <mergeCell ref="L152:M152"/>
    <mergeCell ref="N152:R152"/>
    <mergeCell ref="S152:T152"/>
    <mergeCell ref="B154:C154"/>
    <mergeCell ref="D154:H154"/>
    <mergeCell ref="I154:J154"/>
    <mergeCell ref="L154:M154"/>
    <mergeCell ref="B153:C153"/>
    <mergeCell ref="D153:H153"/>
    <mergeCell ref="I153:J153"/>
    <mergeCell ref="L153:M153"/>
    <mergeCell ref="N154:R154"/>
    <mergeCell ref="S154:T154"/>
    <mergeCell ref="N155:R155"/>
    <mergeCell ref="S155:T155"/>
    <mergeCell ref="N156:R156"/>
    <mergeCell ref="S156:T156"/>
    <mergeCell ref="A173:T173"/>
    <mergeCell ref="B155:C155"/>
    <mergeCell ref="D155:H155"/>
    <mergeCell ref="B156:C156"/>
    <mergeCell ref="D156:H156"/>
    <mergeCell ref="I156:J156"/>
    <mergeCell ref="L156:M156"/>
    <mergeCell ref="I155:J155"/>
    <mergeCell ref="L155:M155"/>
    <mergeCell ref="O171:S171"/>
    <mergeCell ref="M170:S170"/>
    <mergeCell ref="A169:F169"/>
    <mergeCell ref="A170:F170"/>
    <mergeCell ref="H171:J171"/>
    <mergeCell ref="K171:L171"/>
    <mergeCell ref="A179:B181"/>
    <mergeCell ref="D180:T180"/>
    <mergeCell ref="D181:K181"/>
    <mergeCell ref="M181:T181"/>
    <mergeCell ref="A177:B177"/>
    <mergeCell ref="C177:T177"/>
    <mergeCell ref="A178:B178"/>
    <mergeCell ref="C178:T178"/>
    <mergeCell ref="P179:T179"/>
    <mergeCell ref="E190:T190"/>
    <mergeCell ref="A184:B184"/>
    <mergeCell ref="D184:K184"/>
    <mergeCell ref="M184:T184"/>
    <mergeCell ref="C189:C190"/>
    <mergeCell ref="E189:T189"/>
    <mergeCell ref="A183:B183"/>
    <mergeCell ref="D183:E183"/>
    <mergeCell ref="Q191:R191"/>
    <mergeCell ref="A185:B192"/>
    <mergeCell ref="C185:C186"/>
    <mergeCell ref="E185:T185"/>
    <mergeCell ref="E186:T186"/>
    <mergeCell ref="C187:C188"/>
    <mergeCell ref="E187:T187"/>
    <mergeCell ref="E188:T188"/>
    <mergeCell ref="G192:I192"/>
    <mergeCell ref="J192:L192"/>
    <mergeCell ref="C191:D191"/>
    <mergeCell ref="E191:F191"/>
    <mergeCell ref="M192:N192"/>
    <mergeCell ref="G191:H191"/>
    <mergeCell ref="O192:Q192"/>
    <mergeCell ref="R192:T192"/>
    <mergeCell ref="B194:C194"/>
    <mergeCell ref="D194:H194"/>
    <mergeCell ref="I194:J194"/>
    <mergeCell ref="L194:M194"/>
    <mergeCell ref="N194:R194"/>
    <mergeCell ref="S194:T194"/>
    <mergeCell ref="C192:D192"/>
    <mergeCell ref="E192:F192"/>
    <mergeCell ref="B196:C196"/>
    <mergeCell ref="D196:H196"/>
    <mergeCell ref="I196:J196"/>
    <mergeCell ref="L196:M196"/>
    <mergeCell ref="B195:C195"/>
    <mergeCell ref="D195:H195"/>
    <mergeCell ref="I195:J195"/>
    <mergeCell ref="L195:M195"/>
    <mergeCell ref="N195:R195"/>
    <mergeCell ref="S195:T195"/>
    <mergeCell ref="N196:R196"/>
    <mergeCell ref="S196:T196"/>
    <mergeCell ref="N197:R197"/>
    <mergeCell ref="S197:T197"/>
    <mergeCell ref="N198:R198"/>
    <mergeCell ref="S198:T198"/>
    <mergeCell ref="B197:C197"/>
    <mergeCell ref="D197:H197"/>
    <mergeCell ref="B198:C198"/>
    <mergeCell ref="D198:H198"/>
    <mergeCell ref="I198:J198"/>
    <mergeCell ref="L198:M198"/>
    <mergeCell ref="I197:J197"/>
    <mergeCell ref="L197:M197"/>
    <mergeCell ref="M213:N213"/>
    <mergeCell ref="O213:S213"/>
    <mergeCell ref="A211:F211"/>
    <mergeCell ref="A212:F212"/>
    <mergeCell ref="H213:J213"/>
    <mergeCell ref="K213:L213"/>
    <mergeCell ref="M223:T223"/>
    <mergeCell ref="A215:T215"/>
    <mergeCell ref="H216:K216"/>
    <mergeCell ref="A217:T217"/>
    <mergeCell ref="A219:B219"/>
    <mergeCell ref="C219:T219"/>
    <mergeCell ref="D221:F221"/>
    <mergeCell ref="G221:I221"/>
    <mergeCell ref="J221:N221"/>
    <mergeCell ref="P221:T221"/>
    <mergeCell ref="E232:T232"/>
    <mergeCell ref="A226:B226"/>
    <mergeCell ref="D226:K226"/>
    <mergeCell ref="M226:T226"/>
    <mergeCell ref="E231:T231"/>
    <mergeCell ref="A220:B220"/>
    <mergeCell ref="C220:T220"/>
    <mergeCell ref="A221:B223"/>
    <mergeCell ref="D222:T222"/>
    <mergeCell ref="D223:K223"/>
    <mergeCell ref="A225:B225"/>
    <mergeCell ref="Q233:R233"/>
    <mergeCell ref="A227:B234"/>
    <mergeCell ref="C227:C228"/>
    <mergeCell ref="E227:T227"/>
    <mergeCell ref="E228:T228"/>
    <mergeCell ref="C229:C230"/>
    <mergeCell ref="E229:T229"/>
    <mergeCell ref="E230:T230"/>
    <mergeCell ref="C231:C232"/>
    <mergeCell ref="G234:I234"/>
    <mergeCell ref="J234:L234"/>
    <mergeCell ref="C233:D233"/>
    <mergeCell ref="E233:F233"/>
    <mergeCell ref="G233:N233"/>
    <mergeCell ref="M234:N234"/>
    <mergeCell ref="O234:Q234"/>
    <mergeCell ref="R234:T234"/>
    <mergeCell ref="B236:C236"/>
    <mergeCell ref="D236:H236"/>
    <mergeCell ref="I236:J236"/>
    <mergeCell ref="L236:M236"/>
    <mergeCell ref="N236:R236"/>
    <mergeCell ref="S236:T236"/>
    <mergeCell ref="C234:D234"/>
    <mergeCell ref="E234:F234"/>
    <mergeCell ref="B238:C238"/>
    <mergeCell ref="D238:H238"/>
    <mergeCell ref="I238:J238"/>
    <mergeCell ref="L238:M238"/>
    <mergeCell ref="B237:C237"/>
    <mergeCell ref="D237:H237"/>
    <mergeCell ref="I237:J237"/>
    <mergeCell ref="L237:M237"/>
    <mergeCell ref="I239:J239"/>
    <mergeCell ref="L239:M239"/>
    <mergeCell ref="N237:R237"/>
    <mergeCell ref="S237:T237"/>
    <mergeCell ref="N238:R238"/>
    <mergeCell ref="S238:T238"/>
    <mergeCell ref="N239:R239"/>
    <mergeCell ref="S239:T239"/>
    <mergeCell ref="N240:R240"/>
    <mergeCell ref="S240:T240"/>
    <mergeCell ref="A244:T244"/>
    <mergeCell ref="A245:T245"/>
    <mergeCell ref="B239:C239"/>
    <mergeCell ref="D239:H239"/>
    <mergeCell ref="B240:C240"/>
    <mergeCell ref="D240:H240"/>
    <mergeCell ref="I240:J240"/>
    <mergeCell ref="L240:M240"/>
    <mergeCell ref="D53:F53"/>
    <mergeCell ref="G53:I53"/>
    <mergeCell ref="J53:N53"/>
    <mergeCell ref="P53:T53"/>
    <mergeCell ref="D95:F95"/>
    <mergeCell ref="G95:I95"/>
    <mergeCell ref="J95:N95"/>
    <mergeCell ref="P95:T95"/>
    <mergeCell ref="N72:R72"/>
    <mergeCell ref="S72:T72"/>
    <mergeCell ref="D137:F137"/>
    <mergeCell ref="G137:I137"/>
    <mergeCell ref="J137:N137"/>
    <mergeCell ref="P137:T137"/>
    <mergeCell ref="D179:F179"/>
    <mergeCell ref="G179:I179"/>
    <mergeCell ref="J179:N179"/>
    <mergeCell ref="H174:K174"/>
    <mergeCell ref="A175:T175"/>
    <mergeCell ref="M171:N171"/>
  </mergeCells>
  <dataValidations count="8">
    <dataValidation allowBlank="1" showInputMessage="1" showErrorMessage="1" imeMode="off" sqref="E186:T186 D181:K181 M181:T181 E188:T188 E190:T190 D137:F137 E144:T144 D139:K139 M139:T139 E146:T146 E148:T148 D95:F95 E60:T60 D55:K55 M55:T55 E62:T62 E64:T64 E102:T102 D97:K97 M97:T97 E104:T104 E106:T106 D53:F53 D179:F179 E20:T20 D15:K15 M15:T15 E22:T22 E24:T24 D13:F13 E228:T228 D223:K223 M223:T223 E230:T230 E232:T232 D221:F221"/>
    <dataValidation allowBlank="1" showInputMessage="1" showErrorMessage="1" imeMode="on" sqref="E189:T189 O171 M171 J137 O137:P137 D180:T180 C177:T178 E185:T185 O221:P221 E147:T147 O129 M129 J95 O95:P95 D138:T138 C135:T136 E143:T143 G149:M149 E63:T63 E227:T227 G233:M233 D54:T54 C51:T52 E59:T59 E105:T105 O45 E21:T21 J53 O53:P53 D96:T96 C93:T94 E101:T101 G107:M107 G65:M65 O87 M87 E23:T23 M5 O5 M45 O213 J13 O13:P13 D14:T14 M213 C11:T12 E19:T19 G25:M25 E61:T61 E103:T103 E145:T145 E187:T187 E229:T229 E231:T231 J179 O179:P179 D222:T222 C219:T220 J221 G191:M191"/>
    <dataValidation type="list" allowBlank="1" showInputMessage="1" showErrorMessage="1" imeMode="on" sqref="H90:K90 H174:K174 H132:K132 H8:K8 H48:K48 H216:K216">
      <formula1>$W$249:$W$261</formula1>
    </dataValidation>
    <dataValidation type="list" allowBlank="1" showInputMessage="1" showErrorMessage="1" sqref="Q2">
      <formula1>$V$249:$V$260</formula1>
    </dataValidation>
    <dataValidation type="list" allowBlank="1" showInputMessage="1" showErrorMessage="1" sqref="S2">
      <formula1>$V$249:$V$279</formula1>
    </dataValidation>
    <dataValidation type="list" allowBlank="1" showInputMessage="1" showErrorMessage="1" promptTitle="楽器形態選択リスト" prompt="演奏形態の楽器名をリストから選んで下さいリスト" imeMode="on" sqref="D184:K184 D18:K18 D142:K142 D100:K100 D58:K58 D226:K226">
      <formula1>$X$249:$X$260</formula1>
    </dataValidation>
    <dataValidation type="list" allowBlank="1" showInputMessage="1" showErrorMessage="1" promptTitle="演奏形態編成選択リスト" prompt="演奏形態の編成をリストから選んで下さいリスト" imeMode="on" sqref="M184:T184 M18:T18 M142:T142 M100:T100 M58:T58 M226:T226">
      <formula1>$Y$249:$Y$254</formula1>
    </dataValidation>
    <dataValidation type="list" showInputMessage="1" showErrorMessage="1" promptTitle="演奏楽器選択リスト" prompt="主に演奏する楽器をリストから選択して下さい" imeMode="off" sqref="B29:C32 B195:C198 L195:M198 B153:C156 L153:M156 B111:C114 B69:C72 L29:M32 L69:M72 L111:M114 B237:C240 L237:M240">
      <formula1>$AA$249:$AA$283</formula1>
    </dataValidation>
  </dataValidations>
  <printOptions horizontalCentered="1"/>
  <pageMargins left="0.5905511811023623" right="0.5905511811023623" top="0.3937007874015748" bottom="0.5905511811023623" header="0" footer="0"/>
  <pageSetup horizontalDpi="400" verticalDpi="400" orientation="portrait" paperSize="9" scale="95" r:id="rId2"/>
  <rowBreaks count="5" manualBreakCount="5">
    <brk id="40" max="19" man="1"/>
    <brk id="79" max="19" man="1"/>
    <brk id="125" max="19" man="1"/>
    <brk id="167" max="19" man="1"/>
    <brk id="205" max="19" man="1"/>
  </rowBreaks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W106"/>
  <sheetViews>
    <sheetView showGridLines="0" showZeros="0" view="pageBreakPreview" zoomScale="120" zoomScaleSheetLayoutView="120" zoomScalePageLayoutView="0" workbookViewId="0" topLeftCell="A1">
      <pane ySplit="1" topLeftCell="A33" activePane="bottomLeft" state="frozen"/>
      <selection pane="topLeft" activeCell="A35" sqref="A35:T35"/>
      <selection pane="bottomLeft" activeCell="J41" sqref="J41"/>
    </sheetView>
  </sheetViews>
  <sheetFormatPr defaultColWidth="9.140625" defaultRowHeight="12"/>
  <cols>
    <col min="1" max="14" width="4.8515625" style="33" customWidth="1"/>
    <col min="15" max="15" width="5.421875" style="33" bestFit="1" customWidth="1"/>
    <col min="16" max="20" width="4.8515625" style="33" customWidth="1"/>
    <col min="21" max="21" width="19.140625" style="33" hidden="1" customWidth="1"/>
    <col min="22" max="16384" width="9.140625" style="33" customWidth="1"/>
  </cols>
  <sheetData>
    <row r="1" ht="28.5">
      <c r="U1" s="53" t="s">
        <v>281</v>
      </c>
    </row>
    <row r="2" spans="3:21" s="48" customFormat="1" ht="15"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 t="s">
        <v>249</v>
      </c>
      <c r="O2" s="133">
        <f>+'初期登録'!$J$2+1</f>
        <v>28</v>
      </c>
      <c r="P2" s="120" t="s">
        <v>251</v>
      </c>
      <c r="Q2" s="50"/>
      <c r="R2" s="51" t="s">
        <v>26</v>
      </c>
      <c r="S2" s="50"/>
      <c r="T2" s="51" t="s">
        <v>27</v>
      </c>
      <c r="U2" s="53" t="s">
        <v>22</v>
      </c>
    </row>
    <row r="3" spans="1:21" s="48" customFormat="1" ht="15">
      <c r="A3" s="222" t="s">
        <v>0</v>
      </c>
      <c r="B3" s="222"/>
      <c r="C3" s="222"/>
      <c r="D3" s="222"/>
      <c r="E3" s="222"/>
      <c r="F3" s="222"/>
      <c r="G3" s="54"/>
      <c r="H3" s="54"/>
      <c r="I3" s="54"/>
      <c r="J3" s="54"/>
      <c r="K3" s="54"/>
      <c r="L3" s="54"/>
      <c r="T3" s="54"/>
      <c r="U3" s="53" t="s">
        <v>22</v>
      </c>
    </row>
    <row r="4" spans="1:21" s="48" customFormat="1" ht="13.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283"/>
      <c r="N4" s="283"/>
      <c r="O4" s="283"/>
      <c r="P4" s="283"/>
      <c r="Q4" s="283"/>
      <c r="R4" s="283"/>
      <c r="S4" s="283"/>
      <c r="T4" s="54"/>
      <c r="U4" s="53"/>
    </row>
    <row r="5" spans="8:21" ht="25.5" customHeight="1">
      <c r="H5" s="443" t="s">
        <v>308</v>
      </c>
      <c r="I5" s="443"/>
      <c r="J5" s="443"/>
      <c r="K5" s="237" t="s">
        <v>309</v>
      </c>
      <c r="L5" s="237"/>
      <c r="M5" s="238"/>
      <c r="N5" s="238"/>
      <c r="O5" s="235" t="str">
        <f>+'初期登録'!O6</f>
        <v>○○　○○</v>
      </c>
      <c r="P5" s="235"/>
      <c r="Q5" s="235"/>
      <c r="R5" s="235"/>
      <c r="S5" s="235"/>
      <c r="T5" s="55" t="s">
        <v>3</v>
      </c>
      <c r="U5" s="56" t="s">
        <v>37</v>
      </c>
    </row>
    <row r="6" spans="9:21" s="57" customFormat="1" ht="10.5">
      <c r="I6" s="58"/>
      <c r="J6" s="58"/>
      <c r="K6" s="58"/>
      <c r="L6" s="59"/>
      <c r="M6" s="59"/>
      <c r="N6" s="59"/>
      <c r="T6" s="60"/>
      <c r="U6" s="61" t="s">
        <v>22</v>
      </c>
    </row>
    <row r="7" spans="1:21" ht="24">
      <c r="A7" s="239" t="str">
        <f>"第"&amp;O2-22&amp;"回　６２万石吹奏楽祭"</f>
        <v>第6回　６２万石吹奏楽祭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56" t="s">
        <v>37</v>
      </c>
    </row>
    <row r="8" spans="1:21" ht="21" hidden="1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56"/>
    </row>
    <row r="9" spans="1:21" ht="24">
      <c r="A9" s="239" t="s">
        <v>21</v>
      </c>
      <c r="B9" s="239"/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56" t="s">
        <v>37</v>
      </c>
    </row>
    <row r="10" s="57" customFormat="1" ht="11.25" thickBot="1">
      <c r="U10" s="61" t="s">
        <v>22</v>
      </c>
    </row>
    <row r="11" spans="1:21" ht="24">
      <c r="A11" s="433" t="s">
        <v>17</v>
      </c>
      <c r="B11" s="434"/>
      <c r="C11" s="242" t="str">
        <f>+'初期登録'!C7</f>
        <v>センダイシリツアオバショウガッコウ</v>
      </c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3"/>
      <c r="R11" s="244"/>
      <c r="S11" s="244"/>
      <c r="T11" s="245"/>
      <c r="U11" s="56" t="s">
        <v>37</v>
      </c>
    </row>
    <row r="12" spans="1:21" ht="35.25">
      <c r="A12" s="435" t="s">
        <v>4</v>
      </c>
      <c r="B12" s="436"/>
      <c r="C12" s="246" t="str">
        <f>+'初期登録'!C8</f>
        <v>仙台市立青葉小学校</v>
      </c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7"/>
      <c r="R12" s="248"/>
      <c r="S12" s="248"/>
      <c r="T12" s="249"/>
      <c r="U12" s="56" t="s">
        <v>38</v>
      </c>
    </row>
    <row r="13" spans="1:21" ht="24">
      <c r="A13" s="437" t="s">
        <v>5</v>
      </c>
      <c r="B13" s="438"/>
      <c r="C13" s="63" t="s">
        <v>18</v>
      </c>
      <c r="D13" s="255" t="str">
        <f>+'初期登録'!D9</f>
        <v>980-XXXX</v>
      </c>
      <c r="E13" s="255"/>
      <c r="F13" s="255"/>
      <c r="G13" s="250" t="s">
        <v>9</v>
      </c>
      <c r="H13" s="251"/>
      <c r="I13" s="251"/>
      <c r="J13" s="255" t="str">
        <f>+'初期登録'!J9</f>
        <v>仙台　太郎</v>
      </c>
      <c r="K13" s="256"/>
      <c r="L13" s="256"/>
      <c r="M13" s="256"/>
      <c r="N13" s="256"/>
      <c r="O13" s="168" t="s">
        <v>310</v>
      </c>
      <c r="P13" s="257" t="str">
        <f>+'初期登録'!Q9</f>
        <v>090-XXXX-XXXX</v>
      </c>
      <c r="Q13" s="258"/>
      <c r="R13" s="258"/>
      <c r="S13" s="258"/>
      <c r="T13" s="259"/>
      <c r="U13" s="56" t="s">
        <v>37</v>
      </c>
    </row>
    <row r="14" spans="1:21" ht="35.25">
      <c r="A14" s="439"/>
      <c r="B14" s="440"/>
      <c r="C14" s="64" t="s">
        <v>8</v>
      </c>
      <c r="D14" s="233" t="str">
        <f>+'初期登録'!D10</f>
        <v>宮城県仙台市青葉区青葉○丁目○番○号</v>
      </c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4"/>
      <c r="U14" s="56" t="s">
        <v>38</v>
      </c>
    </row>
    <row r="15" spans="1:21" ht="24.75" thickBot="1">
      <c r="A15" s="441"/>
      <c r="B15" s="442"/>
      <c r="C15" s="65" t="s">
        <v>19</v>
      </c>
      <c r="D15" s="252" t="str">
        <f>+'初期登録'!D11</f>
        <v>022-379-6001</v>
      </c>
      <c r="E15" s="252"/>
      <c r="F15" s="252"/>
      <c r="G15" s="252"/>
      <c r="H15" s="252"/>
      <c r="I15" s="252"/>
      <c r="J15" s="252"/>
      <c r="K15" s="254"/>
      <c r="L15" s="177" t="s">
        <v>319</v>
      </c>
      <c r="M15" s="252"/>
      <c r="N15" s="252"/>
      <c r="O15" s="252"/>
      <c r="P15" s="252"/>
      <c r="Q15" s="252"/>
      <c r="R15" s="252"/>
      <c r="S15" s="252"/>
      <c r="T15" s="253"/>
      <c r="U15" s="56" t="s">
        <v>37</v>
      </c>
    </row>
    <row r="16" spans="1:21" s="57" customFormat="1" ht="9.75" thickBot="1">
      <c r="A16" s="67"/>
      <c r="B16" s="67"/>
      <c r="C16" s="55"/>
      <c r="L16" s="55"/>
      <c r="U16" s="61"/>
    </row>
    <row r="17" spans="1:21" ht="22.5">
      <c r="A17" s="417" t="s">
        <v>221</v>
      </c>
      <c r="B17" s="418"/>
      <c r="C17" s="450"/>
      <c r="D17" s="451"/>
      <c r="E17" s="451"/>
      <c r="F17" s="451"/>
      <c r="G17" s="451"/>
      <c r="H17" s="451"/>
      <c r="I17" s="451"/>
      <c r="J17" s="451"/>
      <c r="K17" s="451"/>
      <c r="L17" s="452" t="s">
        <v>223</v>
      </c>
      <c r="M17" s="453"/>
      <c r="N17" s="453"/>
      <c r="O17" s="453"/>
      <c r="P17" s="404"/>
      <c r="Q17" s="404"/>
      <c r="R17" s="404"/>
      <c r="S17" s="98" t="s">
        <v>76</v>
      </c>
      <c r="T17" s="69"/>
      <c r="U17" s="141" t="s">
        <v>37</v>
      </c>
    </row>
    <row r="18" spans="1:21" ht="17.25" customHeight="1">
      <c r="A18" s="419" t="s">
        <v>222</v>
      </c>
      <c r="B18" s="420"/>
      <c r="C18" s="454"/>
      <c r="D18" s="446"/>
      <c r="E18" s="446"/>
      <c r="F18" s="446"/>
      <c r="G18" s="446"/>
      <c r="H18" s="446"/>
      <c r="I18" s="446"/>
      <c r="J18" s="446"/>
      <c r="K18" s="455"/>
      <c r="L18" s="446"/>
      <c r="M18" s="446"/>
      <c r="N18" s="446"/>
      <c r="O18" s="446"/>
      <c r="P18" s="446"/>
      <c r="Q18" s="446"/>
      <c r="R18" s="446"/>
      <c r="S18" s="446"/>
      <c r="T18" s="447"/>
      <c r="U18" s="141" t="s">
        <v>37</v>
      </c>
    </row>
    <row r="19" spans="1:21" ht="17.25" customHeight="1">
      <c r="A19" s="421"/>
      <c r="B19" s="422"/>
      <c r="C19" s="456"/>
      <c r="D19" s="448"/>
      <c r="E19" s="448"/>
      <c r="F19" s="448"/>
      <c r="G19" s="448"/>
      <c r="H19" s="448"/>
      <c r="I19" s="448"/>
      <c r="J19" s="448"/>
      <c r="K19" s="457"/>
      <c r="L19" s="448"/>
      <c r="M19" s="448"/>
      <c r="N19" s="448"/>
      <c r="O19" s="448"/>
      <c r="P19" s="448"/>
      <c r="Q19" s="448"/>
      <c r="R19" s="448"/>
      <c r="S19" s="448"/>
      <c r="T19" s="449"/>
      <c r="U19" s="141" t="s">
        <v>37</v>
      </c>
    </row>
    <row r="20" spans="1:21" ht="17.25" customHeight="1">
      <c r="A20" s="423"/>
      <c r="B20" s="424"/>
      <c r="C20" s="458"/>
      <c r="D20" s="444"/>
      <c r="E20" s="444"/>
      <c r="F20" s="444"/>
      <c r="G20" s="444"/>
      <c r="H20" s="444"/>
      <c r="I20" s="444"/>
      <c r="J20" s="444"/>
      <c r="K20" s="459"/>
      <c r="L20" s="444"/>
      <c r="M20" s="444"/>
      <c r="N20" s="444"/>
      <c r="O20" s="444"/>
      <c r="P20" s="444"/>
      <c r="Q20" s="444"/>
      <c r="R20" s="444"/>
      <c r="S20" s="444"/>
      <c r="T20" s="445"/>
      <c r="U20" s="141" t="s">
        <v>37</v>
      </c>
    </row>
    <row r="21" spans="1:22" ht="15" customHeight="1">
      <c r="A21" s="425" t="s">
        <v>17</v>
      </c>
      <c r="B21" s="426"/>
      <c r="C21" s="493"/>
      <c r="D21" s="494"/>
      <c r="E21" s="494"/>
      <c r="F21" s="494"/>
      <c r="G21" s="494"/>
      <c r="H21" s="494"/>
      <c r="I21" s="494"/>
      <c r="J21" s="494"/>
      <c r="K21" s="495"/>
      <c r="L21" s="493"/>
      <c r="M21" s="494"/>
      <c r="N21" s="494"/>
      <c r="O21" s="494"/>
      <c r="P21" s="494"/>
      <c r="Q21" s="494"/>
      <c r="R21" s="494"/>
      <c r="S21" s="494"/>
      <c r="T21" s="496"/>
      <c r="U21" s="142" t="s">
        <v>37</v>
      </c>
      <c r="V21" s="1"/>
    </row>
    <row r="22" spans="1:22" ht="33.75" thickBot="1">
      <c r="A22" s="427" t="s">
        <v>70</v>
      </c>
      <c r="B22" s="428"/>
      <c r="C22" s="483"/>
      <c r="D22" s="484"/>
      <c r="E22" s="484"/>
      <c r="F22" s="484"/>
      <c r="G22" s="484"/>
      <c r="H22" s="484"/>
      <c r="I22" s="484"/>
      <c r="J22" s="484"/>
      <c r="K22" s="485"/>
      <c r="L22" s="483"/>
      <c r="M22" s="484"/>
      <c r="N22" s="484"/>
      <c r="O22" s="484"/>
      <c r="P22" s="484"/>
      <c r="Q22" s="484"/>
      <c r="R22" s="484"/>
      <c r="S22" s="484"/>
      <c r="T22" s="486"/>
      <c r="U22" s="142" t="s">
        <v>38</v>
      </c>
      <c r="V22" s="1"/>
    </row>
    <row r="23" spans="1:21" ht="18.75" customHeight="1">
      <c r="A23" s="405" t="s">
        <v>272</v>
      </c>
      <c r="B23" s="406"/>
      <c r="C23" s="499" t="s">
        <v>10</v>
      </c>
      <c r="D23" s="149" t="s">
        <v>35</v>
      </c>
      <c r="E23" s="500"/>
      <c r="F23" s="500"/>
      <c r="G23" s="500"/>
      <c r="H23" s="500"/>
      <c r="I23" s="500"/>
      <c r="J23" s="500"/>
      <c r="K23" s="500"/>
      <c r="L23" s="500"/>
      <c r="M23" s="500"/>
      <c r="N23" s="500"/>
      <c r="O23" s="500"/>
      <c r="P23" s="500"/>
      <c r="Q23" s="500"/>
      <c r="R23" s="501"/>
      <c r="S23" s="501"/>
      <c r="T23" s="502"/>
      <c r="U23" s="141" t="s">
        <v>37</v>
      </c>
    </row>
    <row r="24" spans="1:21" ht="18.75" customHeight="1">
      <c r="A24" s="407"/>
      <c r="B24" s="408"/>
      <c r="C24" s="490"/>
      <c r="D24" s="144" t="s">
        <v>36</v>
      </c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69"/>
      <c r="P24" s="269"/>
      <c r="Q24" s="269"/>
      <c r="R24" s="270"/>
      <c r="S24" s="270"/>
      <c r="T24" s="271"/>
      <c r="U24" s="141" t="s">
        <v>37</v>
      </c>
    </row>
    <row r="25" spans="1:21" ht="18.75" customHeight="1">
      <c r="A25" s="407"/>
      <c r="B25" s="408"/>
      <c r="C25" s="489" t="s">
        <v>270</v>
      </c>
      <c r="D25" s="143" t="s">
        <v>35</v>
      </c>
      <c r="E25" s="267"/>
      <c r="F25" s="470"/>
      <c r="G25" s="470"/>
      <c r="H25" s="470"/>
      <c r="I25" s="470"/>
      <c r="J25" s="470"/>
      <c r="K25" s="471"/>
      <c r="L25" s="476" t="s">
        <v>271</v>
      </c>
      <c r="M25" s="143" t="s">
        <v>35</v>
      </c>
      <c r="N25" s="267"/>
      <c r="O25" s="470"/>
      <c r="P25" s="470"/>
      <c r="Q25" s="470"/>
      <c r="R25" s="470"/>
      <c r="S25" s="470"/>
      <c r="T25" s="487"/>
      <c r="U25" s="141" t="s">
        <v>37</v>
      </c>
    </row>
    <row r="26" spans="1:21" ht="18.75" customHeight="1">
      <c r="A26" s="407"/>
      <c r="B26" s="408"/>
      <c r="C26" s="490"/>
      <c r="D26" s="144" t="s">
        <v>36</v>
      </c>
      <c r="E26" s="270"/>
      <c r="F26" s="478"/>
      <c r="G26" s="478"/>
      <c r="H26" s="478"/>
      <c r="I26" s="478"/>
      <c r="J26" s="478"/>
      <c r="K26" s="479"/>
      <c r="L26" s="477"/>
      <c r="M26" s="144" t="s">
        <v>36</v>
      </c>
      <c r="N26" s="270"/>
      <c r="O26" s="478"/>
      <c r="P26" s="478"/>
      <c r="Q26" s="478"/>
      <c r="R26" s="478"/>
      <c r="S26" s="478"/>
      <c r="T26" s="488"/>
      <c r="U26" s="141" t="s">
        <v>37</v>
      </c>
    </row>
    <row r="27" spans="1:21" ht="18.75" customHeight="1">
      <c r="A27" s="407"/>
      <c r="B27" s="408"/>
      <c r="C27" s="497" t="s">
        <v>13</v>
      </c>
      <c r="D27" s="498"/>
      <c r="E27" s="354" t="s">
        <v>23</v>
      </c>
      <c r="F27" s="355"/>
      <c r="G27" s="357" t="s">
        <v>321</v>
      </c>
      <c r="H27" s="358"/>
      <c r="I27" s="178"/>
      <c r="J27" s="178"/>
      <c r="K27" s="178"/>
      <c r="L27" s="178"/>
      <c r="M27" s="178"/>
      <c r="N27" s="178"/>
      <c r="O27" s="6" t="s">
        <v>14</v>
      </c>
      <c r="P27" s="169"/>
      <c r="Q27" s="289" t="s">
        <v>15</v>
      </c>
      <c r="R27" s="289"/>
      <c r="S27" s="72"/>
      <c r="T27" s="74"/>
      <c r="U27" s="141" t="s">
        <v>37</v>
      </c>
    </row>
    <row r="28" spans="1:21" ht="18.75" customHeight="1">
      <c r="A28" s="407"/>
      <c r="B28" s="408"/>
      <c r="C28" s="460" t="s">
        <v>30</v>
      </c>
      <c r="D28" s="461"/>
      <c r="E28" s="462" t="s">
        <v>31</v>
      </c>
      <c r="F28" s="463"/>
      <c r="G28" s="472" t="s">
        <v>33</v>
      </c>
      <c r="H28" s="472"/>
      <c r="I28" s="472"/>
      <c r="J28" s="472" t="s">
        <v>34</v>
      </c>
      <c r="K28" s="472"/>
      <c r="L28" s="473"/>
      <c r="M28" s="503" t="s">
        <v>32</v>
      </c>
      <c r="N28" s="463"/>
      <c r="O28" s="472" t="s">
        <v>33</v>
      </c>
      <c r="P28" s="472"/>
      <c r="Q28" s="472"/>
      <c r="R28" s="472" t="s">
        <v>34</v>
      </c>
      <c r="S28" s="472"/>
      <c r="T28" s="509"/>
      <c r="U28" s="141" t="s">
        <v>37</v>
      </c>
    </row>
    <row r="29" spans="1:21" ht="18.75" customHeight="1" thickBot="1">
      <c r="A29" s="409"/>
      <c r="B29" s="410"/>
      <c r="C29" s="429" t="s">
        <v>84</v>
      </c>
      <c r="D29" s="430"/>
      <c r="E29" s="431"/>
      <c r="F29" s="432"/>
      <c r="G29" s="21" t="s">
        <v>82</v>
      </c>
      <c r="H29" s="432"/>
      <c r="I29" s="432"/>
      <c r="J29" s="21" t="s">
        <v>83</v>
      </c>
      <c r="K29" s="150"/>
      <c r="L29" s="150"/>
      <c r="M29" s="150"/>
      <c r="N29" s="150"/>
      <c r="O29" s="151"/>
      <c r="P29" s="151"/>
      <c r="Q29" s="151"/>
      <c r="R29" s="151"/>
      <c r="S29" s="151"/>
      <c r="T29" s="152"/>
      <c r="U29" s="141" t="s">
        <v>37</v>
      </c>
    </row>
    <row r="30" spans="1:23" ht="17.25" customHeight="1">
      <c r="A30" s="411" t="s">
        <v>273</v>
      </c>
      <c r="B30" s="412"/>
      <c r="C30" s="491" t="s">
        <v>10</v>
      </c>
      <c r="D30" s="153" t="s">
        <v>35</v>
      </c>
      <c r="E30" s="480"/>
      <c r="F30" s="480"/>
      <c r="G30" s="480"/>
      <c r="H30" s="480"/>
      <c r="I30" s="480"/>
      <c r="J30" s="480"/>
      <c r="K30" s="480"/>
      <c r="L30" s="480"/>
      <c r="M30" s="480"/>
      <c r="N30" s="480"/>
      <c r="O30" s="480"/>
      <c r="P30" s="480"/>
      <c r="Q30" s="480"/>
      <c r="R30" s="481"/>
      <c r="S30" s="481"/>
      <c r="T30" s="482"/>
      <c r="U30" s="141" t="s">
        <v>37</v>
      </c>
      <c r="V30" s="1"/>
      <c r="W30" s="1"/>
    </row>
    <row r="31" spans="1:23" ht="17.25" customHeight="1">
      <c r="A31" s="413"/>
      <c r="B31" s="414"/>
      <c r="C31" s="492"/>
      <c r="D31" s="145" t="s">
        <v>36</v>
      </c>
      <c r="E31" s="285"/>
      <c r="F31" s="285"/>
      <c r="G31" s="285"/>
      <c r="H31" s="285"/>
      <c r="I31" s="285"/>
      <c r="J31" s="285"/>
      <c r="K31" s="285"/>
      <c r="L31" s="285"/>
      <c r="M31" s="285"/>
      <c r="N31" s="285"/>
      <c r="O31" s="285"/>
      <c r="P31" s="285"/>
      <c r="Q31" s="285"/>
      <c r="R31" s="286"/>
      <c r="S31" s="286"/>
      <c r="T31" s="359"/>
      <c r="U31" s="141" t="s">
        <v>37</v>
      </c>
      <c r="V31" s="1"/>
      <c r="W31" s="1"/>
    </row>
    <row r="32" spans="1:23" ht="19.5" customHeight="1">
      <c r="A32" s="413"/>
      <c r="B32" s="414"/>
      <c r="C32" s="476" t="s">
        <v>270</v>
      </c>
      <c r="D32" s="143" t="s">
        <v>35</v>
      </c>
      <c r="E32" s="267"/>
      <c r="F32" s="470"/>
      <c r="G32" s="470"/>
      <c r="H32" s="470"/>
      <c r="I32" s="470"/>
      <c r="J32" s="470"/>
      <c r="K32" s="471"/>
      <c r="L32" s="476" t="s">
        <v>271</v>
      </c>
      <c r="M32" s="143" t="s">
        <v>35</v>
      </c>
      <c r="N32" s="267"/>
      <c r="O32" s="470"/>
      <c r="P32" s="470"/>
      <c r="Q32" s="470"/>
      <c r="R32" s="470"/>
      <c r="S32" s="470"/>
      <c r="T32" s="487"/>
      <c r="U32" s="141" t="s">
        <v>37</v>
      </c>
      <c r="V32" s="1"/>
      <c r="W32" s="1"/>
    </row>
    <row r="33" spans="1:23" ht="19.5" customHeight="1">
      <c r="A33" s="413"/>
      <c r="B33" s="414"/>
      <c r="C33" s="477"/>
      <c r="D33" s="144" t="s">
        <v>36</v>
      </c>
      <c r="E33" s="270"/>
      <c r="F33" s="478"/>
      <c r="G33" s="478"/>
      <c r="H33" s="478"/>
      <c r="I33" s="478"/>
      <c r="J33" s="478"/>
      <c r="K33" s="479"/>
      <c r="L33" s="477"/>
      <c r="M33" s="144" t="s">
        <v>36</v>
      </c>
      <c r="N33" s="270"/>
      <c r="O33" s="478"/>
      <c r="P33" s="478"/>
      <c r="Q33" s="478"/>
      <c r="R33" s="478"/>
      <c r="S33" s="478"/>
      <c r="T33" s="488"/>
      <c r="U33" s="141" t="s">
        <v>37</v>
      </c>
      <c r="V33" s="1"/>
      <c r="W33" s="1"/>
    </row>
    <row r="34" spans="1:23" ht="17.25" customHeight="1">
      <c r="A34" s="413"/>
      <c r="B34" s="414"/>
      <c r="C34" s="468" t="s">
        <v>13</v>
      </c>
      <c r="D34" s="469"/>
      <c r="E34" s="354" t="s">
        <v>23</v>
      </c>
      <c r="F34" s="355"/>
      <c r="G34" s="357" t="s">
        <v>321</v>
      </c>
      <c r="H34" s="358"/>
      <c r="I34" s="178"/>
      <c r="J34" s="178"/>
      <c r="K34" s="178"/>
      <c r="L34" s="178"/>
      <c r="M34" s="178"/>
      <c r="N34" s="178"/>
      <c r="O34" s="6" t="s">
        <v>14</v>
      </c>
      <c r="P34" s="169"/>
      <c r="Q34" s="355" t="s">
        <v>15</v>
      </c>
      <c r="R34" s="355"/>
      <c r="S34" s="7"/>
      <c r="T34" s="20"/>
      <c r="U34" s="142" t="s">
        <v>37</v>
      </c>
      <c r="V34" s="1"/>
      <c r="W34" s="1"/>
    </row>
    <row r="35" spans="1:23" ht="17.25" customHeight="1">
      <c r="A35" s="413"/>
      <c r="B35" s="414"/>
      <c r="C35" s="464" t="s">
        <v>30</v>
      </c>
      <c r="D35" s="465"/>
      <c r="E35" s="467" t="s">
        <v>31</v>
      </c>
      <c r="F35" s="392"/>
      <c r="G35" s="474" t="s">
        <v>33</v>
      </c>
      <c r="H35" s="474"/>
      <c r="I35" s="474"/>
      <c r="J35" s="474" t="s">
        <v>34</v>
      </c>
      <c r="K35" s="474"/>
      <c r="L35" s="475"/>
      <c r="M35" s="391" t="s">
        <v>32</v>
      </c>
      <c r="N35" s="392"/>
      <c r="O35" s="474" t="s">
        <v>33</v>
      </c>
      <c r="P35" s="474"/>
      <c r="Q35" s="474"/>
      <c r="R35" s="474" t="s">
        <v>34</v>
      </c>
      <c r="S35" s="474"/>
      <c r="T35" s="508"/>
      <c r="U35" s="142" t="s">
        <v>37</v>
      </c>
      <c r="V35" s="1"/>
      <c r="W35" s="1"/>
    </row>
    <row r="36" spans="1:21" ht="17.25" customHeight="1" thickBot="1">
      <c r="A36" s="415"/>
      <c r="B36" s="416"/>
      <c r="C36" s="466" t="s">
        <v>84</v>
      </c>
      <c r="D36" s="430"/>
      <c r="E36" s="431"/>
      <c r="F36" s="432"/>
      <c r="G36" s="21" t="s">
        <v>82</v>
      </c>
      <c r="H36" s="432"/>
      <c r="I36" s="432"/>
      <c r="J36" s="21" t="s">
        <v>83</v>
      </c>
      <c r="K36" s="21"/>
      <c r="L36" s="99"/>
      <c r="M36" s="99"/>
      <c r="N36" s="99"/>
      <c r="O36" s="99"/>
      <c r="P36" s="99"/>
      <c r="Q36" s="99"/>
      <c r="R36" s="99"/>
      <c r="S36" s="99"/>
      <c r="T36" s="100"/>
      <c r="U36" s="142" t="s">
        <v>37</v>
      </c>
    </row>
    <row r="37" spans="1:21" ht="15" thickBot="1">
      <c r="A37" s="506" t="s">
        <v>252</v>
      </c>
      <c r="B37" s="507"/>
      <c r="C37" s="39"/>
      <c r="D37" s="39"/>
      <c r="E37" s="21" t="s">
        <v>80</v>
      </c>
      <c r="F37" s="21"/>
      <c r="G37" s="21" t="s">
        <v>81</v>
      </c>
      <c r="H37" s="21"/>
      <c r="I37" s="148"/>
      <c r="J37" s="146" t="s">
        <v>311</v>
      </c>
      <c r="K37" s="146"/>
      <c r="L37" s="174"/>
      <c r="M37" s="174"/>
      <c r="N37" s="175"/>
      <c r="O37" s="175"/>
      <c r="P37" s="175"/>
      <c r="Q37" s="556" t="s">
        <v>130</v>
      </c>
      <c r="R37" s="556"/>
      <c r="S37" s="556"/>
      <c r="T37" s="147"/>
      <c r="U37" s="142" t="s">
        <v>37</v>
      </c>
    </row>
    <row r="38" spans="1:20" ht="12">
      <c r="A38" s="505" t="s">
        <v>294</v>
      </c>
      <c r="B38" s="505"/>
      <c r="C38" s="505"/>
      <c r="D38" s="505"/>
      <c r="E38" s="505"/>
      <c r="F38" s="505"/>
      <c r="G38" s="505"/>
      <c r="H38" s="505"/>
      <c r="I38" s="505"/>
      <c r="J38" s="505"/>
      <c r="K38" s="505"/>
      <c r="L38" s="505"/>
      <c r="M38" s="505"/>
      <c r="N38" s="505"/>
      <c r="O38" s="505"/>
      <c r="P38" s="505"/>
      <c r="Q38" s="505"/>
      <c r="R38" s="505"/>
      <c r="S38" s="505"/>
      <c r="T38" s="505"/>
    </row>
    <row r="39" spans="1:20" ht="12">
      <c r="A39" s="505" t="s">
        <v>313</v>
      </c>
      <c r="B39" s="505"/>
      <c r="C39" s="505"/>
      <c r="D39" s="505"/>
      <c r="E39" s="505"/>
      <c r="F39" s="505"/>
      <c r="G39" s="505"/>
      <c r="H39" s="505"/>
      <c r="I39" s="505"/>
      <c r="J39" s="505"/>
      <c r="K39" s="505"/>
      <c r="L39" s="505"/>
      <c r="M39" s="505"/>
      <c r="N39" s="505"/>
      <c r="O39" s="505"/>
      <c r="P39" s="505"/>
      <c r="Q39" s="505"/>
      <c r="R39" s="505"/>
      <c r="S39" s="505"/>
      <c r="T39" s="505"/>
    </row>
    <row r="40" spans="1:20" ht="33.75" customHeight="1">
      <c r="A40" s="569" t="s">
        <v>320</v>
      </c>
      <c r="B40" s="569"/>
      <c r="C40" s="569"/>
      <c r="D40" s="569"/>
      <c r="E40" s="569"/>
      <c r="F40" s="569"/>
      <c r="G40" s="569"/>
      <c r="H40" s="569"/>
      <c r="I40" s="569"/>
      <c r="J40" s="569"/>
      <c r="K40" s="569"/>
      <c r="L40" s="569"/>
      <c r="M40" s="569"/>
      <c r="N40" s="569"/>
      <c r="O40" s="569"/>
      <c r="P40" s="569"/>
      <c r="Q40" s="569"/>
      <c r="R40" s="569"/>
      <c r="S40" s="569"/>
      <c r="T40" s="569"/>
    </row>
    <row r="41" spans="1:20" ht="12">
      <c r="A41" s="2" t="s">
        <v>88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ht="12">
      <c r="A42" s="33" t="s">
        <v>295</v>
      </c>
    </row>
    <row r="43" ht="12.75">
      <c r="A43" s="25" t="s">
        <v>296</v>
      </c>
    </row>
    <row r="76" ht="12">
      <c r="U76" s="33">
        <v>1</v>
      </c>
    </row>
    <row r="77" ht="12">
      <c r="U77" s="33">
        <v>2</v>
      </c>
    </row>
    <row r="78" ht="12">
      <c r="U78" s="33">
        <v>3</v>
      </c>
    </row>
    <row r="79" ht="12">
      <c r="U79" s="33">
        <v>4</v>
      </c>
    </row>
    <row r="80" ht="12">
      <c r="U80" s="33">
        <v>5</v>
      </c>
    </row>
    <row r="81" ht="12">
      <c r="U81" s="33">
        <v>6</v>
      </c>
    </row>
    <row r="82" ht="12">
      <c r="U82" s="33">
        <v>7</v>
      </c>
    </row>
    <row r="83" ht="12">
      <c r="U83" s="33">
        <v>8</v>
      </c>
    </row>
    <row r="84" ht="12">
      <c r="U84" s="33">
        <v>9</v>
      </c>
    </row>
    <row r="85" ht="12">
      <c r="U85" s="33">
        <v>10</v>
      </c>
    </row>
    <row r="86" ht="12">
      <c r="U86" s="33">
        <v>11</v>
      </c>
    </row>
    <row r="87" ht="12">
      <c r="U87" s="33">
        <v>12</v>
      </c>
    </row>
    <row r="88" ht="12">
      <c r="U88" s="33">
        <v>13</v>
      </c>
    </row>
    <row r="89" ht="12">
      <c r="U89" s="33">
        <v>14</v>
      </c>
    </row>
    <row r="90" ht="12">
      <c r="U90" s="33">
        <v>15</v>
      </c>
    </row>
    <row r="91" ht="12">
      <c r="U91" s="33">
        <v>16</v>
      </c>
    </row>
    <row r="92" ht="12">
      <c r="U92" s="33">
        <v>17</v>
      </c>
    </row>
    <row r="93" ht="12">
      <c r="U93" s="33">
        <v>18</v>
      </c>
    </row>
    <row r="94" ht="12">
      <c r="U94" s="33">
        <v>19</v>
      </c>
    </row>
    <row r="95" ht="12">
      <c r="U95" s="33">
        <v>20</v>
      </c>
    </row>
    <row r="96" ht="12">
      <c r="U96" s="33">
        <v>21</v>
      </c>
    </row>
    <row r="97" ht="12">
      <c r="U97" s="33">
        <v>22</v>
      </c>
    </row>
    <row r="98" ht="12">
      <c r="U98" s="33">
        <v>23</v>
      </c>
    </row>
    <row r="99" ht="12">
      <c r="U99" s="33">
        <v>24</v>
      </c>
    </row>
    <row r="100" ht="12">
      <c r="U100" s="33">
        <v>25</v>
      </c>
    </row>
    <row r="101" ht="12">
      <c r="U101" s="33">
        <v>26</v>
      </c>
    </row>
    <row r="102" ht="12">
      <c r="U102" s="33">
        <v>27</v>
      </c>
    </row>
    <row r="103" ht="12">
      <c r="U103" s="33">
        <v>28</v>
      </c>
    </row>
    <row r="104" ht="12">
      <c r="U104" s="33">
        <v>29</v>
      </c>
    </row>
    <row r="105" ht="12">
      <c r="U105" s="33">
        <v>30</v>
      </c>
    </row>
    <row r="106" ht="12">
      <c r="U106" s="33">
        <v>31</v>
      </c>
    </row>
  </sheetData>
  <sheetProtection formatCells="0"/>
  <mergeCells count="90">
    <mergeCell ref="R28:T28"/>
    <mergeCell ref="C29:D29"/>
    <mergeCell ref="A37:B37"/>
    <mergeCell ref="Q37:S37"/>
    <mergeCell ref="C35:D35"/>
    <mergeCell ref="N32:T32"/>
    <mergeCell ref="E33:K33"/>
    <mergeCell ref="N33:T33"/>
    <mergeCell ref="A38:T38"/>
    <mergeCell ref="A39:T39"/>
    <mergeCell ref="A40:T40"/>
    <mergeCell ref="R35:T35"/>
    <mergeCell ref="C36:D36"/>
    <mergeCell ref="E36:F36"/>
    <mergeCell ref="H36:I36"/>
    <mergeCell ref="A30:B36"/>
    <mergeCell ref="C30:C31"/>
    <mergeCell ref="E30:T30"/>
    <mergeCell ref="E29:F29"/>
    <mergeCell ref="H29:I29"/>
    <mergeCell ref="E35:F35"/>
    <mergeCell ref="G35:I35"/>
    <mergeCell ref="J35:L35"/>
    <mergeCell ref="M35:N35"/>
    <mergeCell ref="G34:H34"/>
    <mergeCell ref="O35:Q35"/>
    <mergeCell ref="L32:L33"/>
    <mergeCell ref="E31:T31"/>
    <mergeCell ref="C32:C33"/>
    <mergeCell ref="E32:K32"/>
    <mergeCell ref="C34:D34"/>
    <mergeCell ref="E34:F34"/>
    <mergeCell ref="Q34:R34"/>
    <mergeCell ref="C27:D27"/>
    <mergeCell ref="E27:F27"/>
    <mergeCell ref="Q27:R27"/>
    <mergeCell ref="C28:D28"/>
    <mergeCell ref="E28:F28"/>
    <mergeCell ref="G28:I28"/>
    <mergeCell ref="J28:L28"/>
    <mergeCell ref="M28:N28"/>
    <mergeCell ref="O28:Q28"/>
    <mergeCell ref="G27:H27"/>
    <mergeCell ref="A23:B29"/>
    <mergeCell ref="C23:C24"/>
    <mergeCell ref="E23:T23"/>
    <mergeCell ref="E24:T24"/>
    <mergeCell ref="C25:C26"/>
    <mergeCell ref="E25:K25"/>
    <mergeCell ref="L25:L26"/>
    <mergeCell ref="N25:T25"/>
    <mergeCell ref="E26:K26"/>
    <mergeCell ref="N26:T26"/>
    <mergeCell ref="L20:T20"/>
    <mergeCell ref="A21:B21"/>
    <mergeCell ref="C21:K21"/>
    <mergeCell ref="L21:T21"/>
    <mergeCell ref="A22:B22"/>
    <mergeCell ref="C22:K22"/>
    <mergeCell ref="L22:T22"/>
    <mergeCell ref="A17:B17"/>
    <mergeCell ref="C17:K17"/>
    <mergeCell ref="L17:O17"/>
    <mergeCell ref="P17:R17"/>
    <mergeCell ref="A18:B20"/>
    <mergeCell ref="C18:K18"/>
    <mergeCell ref="L18:T18"/>
    <mergeCell ref="C19:K19"/>
    <mergeCell ref="L19:T19"/>
    <mergeCell ref="C20:K20"/>
    <mergeCell ref="A13:B15"/>
    <mergeCell ref="D13:F13"/>
    <mergeCell ref="G13:I13"/>
    <mergeCell ref="J13:N13"/>
    <mergeCell ref="P13:T13"/>
    <mergeCell ref="D14:T14"/>
    <mergeCell ref="D15:K15"/>
    <mergeCell ref="M15:T15"/>
    <mergeCell ref="A7:T7"/>
    <mergeCell ref="A9:T9"/>
    <mergeCell ref="A11:B11"/>
    <mergeCell ref="C11:T11"/>
    <mergeCell ref="A12:B12"/>
    <mergeCell ref="C12:T12"/>
    <mergeCell ref="A3:F3"/>
    <mergeCell ref="M4:S4"/>
    <mergeCell ref="H5:J5"/>
    <mergeCell ref="K5:L5"/>
    <mergeCell ref="M5:N5"/>
    <mergeCell ref="O5:S5"/>
  </mergeCells>
  <dataValidations count="4">
    <dataValidation type="list" allowBlank="1" showInputMessage="1" showErrorMessage="1" sqref="Q2">
      <formula1>$U$76:$U$87</formula1>
    </dataValidation>
    <dataValidation type="list" allowBlank="1" showInputMessage="1" showErrorMessage="1" sqref="S2">
      <formula1>$U$76:$U$106</formula1>
    </dataValidation>
    <dataValidation allowBlank="1" showInputMessage="1" showErrorMessage="1" imeMode="off" sqref="E31:T31 E26:K26 N26 M15:T15 E24:T24 N33 D15:K15 E33:K33 D13:F13"/>
    <dataValidation allowBlank="1" showInputMessage="1" showErrorMessage="1" imeMode="on" sqref="G27:M27 E30:T30 O13:P13 E25:K25 N25 E23:T23 O5 N32 D14:T14 L21 C11:T12 E32:K32 M5 C21 J13 G34:M34"/>
  </dataValidation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97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B2:G38"/>
  <sheetViews>
    <sheetView showGridLines="0" tabSelected="1" view="pageBreakPreview" zoomScale="60" zoomScalePageLayoutView="0" workbookViewId="0" topLeftCell="A1">
      <selection activeCell="B21" sqref="B21:G38"/>
    </sheetView>
  </sheetViews>
  <sheetFormatPr defaultColWidth="9.140625" defaultRowHeight="12"/>
  <sheetData>
    <row r="1" ht="12.75" thickBot="1"/>
    <row r="2" spans="2:7" ht="12.75" thickBot="1">
      <c r="B2" s="506" t="s">
        <v>220</v>
      </c>
      <c r="C2" s="507"/>
      <c r="D2" s="507"/>
      <c r="E2" s="507"/>
      <c r="F2" s="507"/>
      <c r="G2" s="560"/>
    </row>
    <row r="3" spans="2:7" ht="12">
      <c r="B3" s="563" t="s">
        <v>40</v>
      </c>
      <c r="C3" s="564"/>
      <c r="D3" s="564"/>
      <c r="E3" s="564"/>
      <c r="F3" s="561" t="s">
        <v>180</v>
      </c>
      <c r="G3" s="562"/>
    </row>
    <row r="4" spans="2:7" ht="12">
      <c r="B4" s="557" t="s">
        <v>41</v>
      </c>
      <c r="C4" s="355"/>
      <c r="D4" s="355"/>
      <c r="E4" s="355"/>
      <c r="F4" s="558" t="s">
        <v>181</v>
      </c>
      <c r="G4" s="559"/>
    </row>
    <row r="5" spans="2:7" ht="12">
      <c r="B5" s="557" t="s">
        <v>42</v>
      </c>
      <c r="C5" s="355"/>
      <c r="D5" s="355"/>
      <c r="E5" s="355"/>
      <c r="F5" s="558" t="s">
        <v>182</v>
      </c>
      <c r="G5" s="559"/>
    </row>
    <row r="6" spans="2:7" ht="12">
      <c r="B6" s="557" t="s">
        <v>43</v>
      </c>
      <c r="C6" s="355"/>
      <c r="D6" s="355"/>
      <c r="E6" s="355"/>
      <c r="F6" s="558" t="s">
        <v>210</v>
      </c>
      <c r="G6" s="559"/>
    </row>
    <row r="7" spans="2:7" ht="12">
      <c r="B7" s="557" t="s">
        <v>44</v>
      </c>
      <c r="C7" s="355"/>
      <c r="D7" s="355"/>
      <c r="E7" s="355"/>
      <c r="F7" s="558" t="s">
        <v>183</v>
      </c>
      <c r="G7" s="559"/>
    </row>
    <row r="8" spans="2:7" ht="12">
      <c r="B8" s="557" t="s">
        <v>45</v>
      </c>
      <c r="C8" s="355"/>
      <c r="D8" s="355"/>
      <c r="E8" s="355"/>
      <c r="F8" s="558" t="s">
        <v>184</v>
      </c>
      <c r="G8" s="559"/>
    </row>
    <row r="9" spans="2:7" ht="14.25">
      <c r="B9" s="557" t="s">
        <v>284</v>
      </c>
      <c r="C9" s="355"/>
      <c r="D9" s="355"/>
      <c r="E9" s="355"/>
      <c r="F9" s="558" t="s">
        <v>185</v>
      </c>
      <c r="G9" s="559"/>
    </row>
    <row r="10" spans="2:7" ht="14.25">
      <c r="B10" s="557" t="s">
        <v>285</v>
      </c>
      <c r="C10" s="355"/>
      <c r="D10" s="355"/>
      <c r="E10" s="355"/>
      <c r="F10" s="558" t="s">
        <v>186</v>
      </c>
      <c r="G10" s="559"/>
    </row>
    <row r="11" spans="2:7" ht="12">
      <c r="B11" s="557" t="s">
        <v>48</v>
      </c>
      <c r="C11" s="355"/>
      <c r="D11" s="355"/>
      <c r="E11" s="355"/>
      <c r="F11" s="558" t="s">
        <v>187</v>
      </c>
      <c r="G11" s="559"/>
    </row>
    <row r="12" spans="2:7" ht="12">
      <c r="B12" s="557" t="s">
        <v>49</v>
      </c>
      <c r="C12" s="355"/>
      <c r="D12" s="355"/>
      <c r="E12" s="355"/>
      <c r="F12" s="558" t="s">
        <v>188</v>
      </c>
      <c r="G12" s="559"/>
    </row>
    <row r="13" spans="2:7" ht="12">
      <c r="B13" s="557" t="s">
        <v>189</v>
      </c>
      <c r="C13" s="355"/>
      <c r="D13" s="355"/>
      <c r="E13" s="355"/>
      <c r="F13" s="558" t="s">
        <v>209</v>
      </c>
      <c r="G13" s="559"/>
    </row>
    <row r="14" spans="2:7" ht="12">
      <c r="B14" s="557" t="s">
        <v>50</v>
      </c>
      <c r="C14" s="355"/>
      <c r="D14" s="355"/>
      <c r="E14" s="355"/>
      <c r="F14" s="558" t="s">
        <v>190</v>
      </c>
      <c r="G14" s="559"/>
    </row>
    <row r="15" spans="2:7" ht="12">
      <c r="B15" s="557" t="s">
        <v>191</v>
      </c>
      <c r="C15" s="355"/>
      <c r="D15" s="355"/>
      <c r="E15" s="355"/>
      <c r="F15" s="558" t="s">
        <v>213</v>
      </c>
      <c r="G15" s="559"/>
    </row>
    <row r="16" spans="2:7" ht="12">
      <c r="B16" s="557" t="s">
        <v>51</v>
      </c>
      <c r="C16" s="355"/>
      <c r="D16" s="355"/>
      <c r="E16" s="355"/>
      <c r="F16" s="558" t="s">
        <v>192</v>
      </c>
      <c r="G16" s="559"/>
    </row>
    <row r="17" spans="2:7" ht="12">
      <c r="B17" s="557" t="s">
        <v>52</v>
      </c>
      <c r="C17" s="355"/>
      <c r="D17" s="355"/>
      <c r="E17" s="355"/>
      <c r="F17" s="558" t="s">
        <v>193</v>
      </c>
      <c r="G17" s="559"/>
    </row>
    <row r="18" spans="2:7" ht="12">
      <c r="B18" s="557" t="s">
        <v>53</v>
      </c>
      <c r="C18" s="355"/>
      <c r="D18" s="355"/>
      <c r="E18" s="355"/>
      <c r="F18" s="558" t="s">
        <v>194</v>
      </c>
      <c r="G18" s="559"/>
    </row>
    <row r="19" spans="2:7" ht="12.75" thickBot="1">
      <c r="B19" s="565" t="s">
        <v>195</v>
      </c>
      <c r="C19" s="566"/>
      <c r="D19" s="566"/>
      <c r="E19" s="566"/>
      <c r="F19" s="567" t="s">
        <v>211</v>
      </c>
      <c r="G19" s="568"/>
    </row>
    <row r="20" ht="12.75" thickBot="1"/>
    <row r="21" spans="2:7" ht="12.75" thickBot="1">
      <c r="B21" s="506" t="s">
        <v>220</v>
      </c>
      <c r="C21" s="507"/>
      <c r="D21" s="507"/>
      <c r="E21" s="507"/>
      <c r="F21" s="507"/>
      <c r="G21" s="560"/>
    </row>
    <row r="22" spans="2:7" ht="12">
      <c r="B22" s="557" t="s">
        <v>196</v>
      </c>
      <c r="C22" s="355"/>
      <c r="D22" s="355"/>
      <c r="E22" s="355"/>
      <c r="F22" s="558" t="s">
        <v>219</v>
      </c>
      <c r="G22" s="559"/>
    </row>
    <row r="23" spans="2:7" ht="12">
      <c r="B23" s="557" t="s">
        <v>54</v>
      </c>
      <c r="C23" s="355"/>
      <c r="D23" s="355"/>
      <c r="E23" s="355"/>
      <c r="F23" s="558" t="s">
        <v>197</v>
      </c>
      <c r="G23" s="559"/>
    </row>
    <row r="24" spans="2:7" ht="12">
      <c r="B24" s="557" t="s">
        <v>55</v>
      </c>
      <c r="C24" s="355"/>
      <c r="D24" s="355"/>
      <c r="E24" s="355"/>
      <c r="F24" s="558" t="s">
        <v>212</v>
      </c>
      <c r="G24" s="559"/>
    </row>
    <row r="25" spans="2:7" ht="12">
      <c r="B25" s="557" t="s">
        <v>56</v>
      </c>
      <c r="C25" s="355"/>
      <c r="D25" s="355"/>
      <c r="E25" s="355"/>
      <c r="F25" s="558" t="s">
        <v>214</v>
      </c>
      <c r="G25" s="559"/>
    </row>
    <row r="26" spans="2:7" ht="12">
      <c r="B26" s="557" t="s">
        <v>198</v>
      </c>
      <c r="C26" s="355"/>
      <c r="D26" s="355"/>
      <c r="E26" s="355"/>
      <c r="F26" s="558" t="s">
        <v>215</v>
      </c>
      <c r="G26" s="559"/>
    </row>
    <row r="27" spans="2:7" ht="12">
      <c r="B27" s="557" t="s">
        <v>57</v>
      </c>
      <c r="C27" s="355"/>
      <c r="D27" s="355"/>
      <c r="E27" s="355"/>
      <c r="F27" s="558" t="s">
        <v>199</v>
      </c>
      <c r="G27" s="559"/>
    </row>
    <row r="28" spans="2:7" ht="12">
      <c r="B28" s="557" t="s">
        <v>200</v>
      </c>
      <c r="C28" s="355"/>
      <c r="D28" s="355"/>
      <c r="E28" s="355"/>
      <c r="F28" s="558" t="s">
        <v>216</v>
      </c>
      <c r="G28" s="559"/>
    </row>
    <row r="29" spans="2:7" ht="12">
      <c r="B29" s="557" t="s">
        <v>201</v>
      </c>
      <c r="C29" s="355"/>
      <c r="D29" s="355"/>
      <c r="E29" s="355"/>
      <c r="F29" s="558" t="s">
        <v>217</v>
      </c>
      <c r="G29" s="559"/>
    </row>
    <row r="30" spans="2:7" ht="12">
      <c r="B30" s="557" t="s">
        <v>58</v>
      </c>
      <c r="C30" s="355"/>
      <c r="D30" s="355"/>
      <c r="E30" s="355"/>
      <c r="F30" s="558" t="s">
        <v>218</v>
      </c>
      <c r="G30" s="559"/>
    </row>
    <row r="31" spans="2:7" ht="12">
      <c r="B31" s="557" t="s">
        <v>59</v>
      </c>
      <c r="C31" s="355"/>
      <c r="D31" s="355"/>
      <c r="E31" s="355"/>
      <c r="F31" s="558" t="s">
        <v>59</v>
      </c>
      <c r="G31" s="559"/>
    </row>
    <row r="32" spans="2:7" ht="12">
      <c r="B32" s="557" t="s">
        <v>60</v>
      </c>
      <c r="C32" s="355"/>
      <c r="D32" s="355"/>
      <c r="E32" s="355"/>
      <c r="F32" s="558" t="s">
        <v>202</v>
      </c>
      <c r="G32" s="559"/>
    </row>
    <row r="33" spans="2:7" ht="12">
      <c r="B33" s="557" t="s">
        <v>66</v>
      </c>
      <c r="C33" s="355"/>
      <c r="D33" s="355"/>
      <c r="E33" s="355"/>
      <c r="F33" s="558" t="s">
        <v>203</v>
      </c>
      <c r="G33" s="559"/>
    </row>
    <row r="34" spans="2:7" ht="12">
      <c r="B34" s="557" t="s">
        <v>61</v>
      </c>
      <c r="C34" s="355"/>
      <c r="D34" s="355"/>
      <c r="E34" s="355"/>
      <c r="F34" s="558" t="s">
        <v>204</v>
      </c>
      <c r="G34" s="559"/>
    </row>
    <row r="35" spans="2:7" ht="12">
      <c r="B35" s="557" t="s">
        <v>62</v>
      </c>
      <c r="C35" s="355"/>
      <c r="D35" s="355"/>
      <c r="E35" s="355"/>
      <c r="F35" s="558" t="s">
        <v>205</v>
      </c>
      <c r="G35" s="559"/>
    </row>
    <row r="36" spans="2:7" ht="12">
      <c r="B36" s="557" t="s">
        <v>63</v>
      </c>
      <c r="C36" s="355"/>
      <c r="D36" s="355"/>
      <c r="E36" s="355"/>
      <c r="F36" s="558" t="s">
        <v>206</v>
      </c>
      <c r="G36" s="559"/>
    </row>
    <row r="37" spans="2:7" ht="12">
      <c r="B37" s="557" t="s">
        <v>64</v>
      </c>
      <c r="C37" s="355"/>
      <c r="D37" s="355"/>
      <c r="E37" s="355"/>
      <c r="F37" s="558" t="s">
        <v>207</v>
      </c>
      <c r="G37" s="559"/>
    </row>
    <row r="38" spans="2:7" ht="12.75" thickBot="1">
      <c r="B38" s="565" t="s">
        <v>65</v>
      </c>
      <c r="C38" s="566"/>
      <c r="D38" s="566"/>
      <c r="E38" s="566"/>
      <c r="F38" s="567" t="s">
        <v>208</v>
      </c>
      <c r="G38" s="568"/>
    </row>
  </sheetData>
  <sheetProtection/>
  <mergeCells count="70">
    <mergeCell ref="F30:G30"/>
    <mergeCell ref="F31:G31"/>
    <mergeCell ref="F25:G25"/>
    <mergeCell ref="F26:G26"/>
    <mergeCell ref="F27:G27"/>
    <mergeCell ref="F18:G18"/>
    <mergeCell ref="F19:G19"/>
    <mergeCell ref="F29:G29"/>
    <mergeCell ref="B21:G21"/>
    <mergeCell ref="F32:G32"/>
    <mergeCell ref="F37:G37"/>
    <mergeCell ref="F38:G38"/>
    <mergeCell ref="F36:G36"/>
    <mergeCell ref="F34:G34"/>
    <mergeCell ref="F35:G35"/>
    <mergeCell ref="F33:G33"/>
    <mergeCell ref="F16:G16"/>
    <mergeCell ref="F9:G9"/>
    <mergeCell ref="F10:G10"/>
    <mergeCell ref="F11:G11"/>
    <mergeCell ref="F12:G12"/>
    <mergeCell ref="F17:G17"/>
    <mergeCell ref="F13:G13"/>
    <mergeCell ref="F14:G14"/>
    <mergeCell ref="F15:G15"/>
    <mergeCell ref="B5:E5"/>
    <mergeCell ref="B6:E6"/>
    <mergeCell ref="B7:E7"/>
    <mergeCell ref="B34:E34"/>
    <mergeCell ref="B35:E35"/>
    <mergeCell ref="B36:E36"/>
    <mergeCell ref="B30:E30"/>
    <mergeCell ref="B31:E31"/>
    <mergeCell ref="B32:E32"/>
    <mergeCell ref="B33:E33"/>
    <mergeCell ref="B29:E29"/>
    <mergeCell ref="B38:E38"/>
    <mergeCell ref="B37:E37"/>
    <mergeCell ref="B18:E18"/>
    <mergeCell ref="B19:E19"/>
    <mergeCell ref="B22:E22"/>
    <mergeCell ref="B23:E23"/>
    <mergeCell ref="B24:E24"/>
    <mergeCell ref="B25:E25"/>
    <mergeCell ref="B13:E13"/>
    <mergeCell ref="B14:E14"/>
    <mergeCell ref="B15:E15"/>
    <mergeCell ref="B16:E16"/>
    <mergeCell ref="B17:E17"/>
    <mergeCell ref="B26:E26"/>
    <mergeCell ref="B2:G2"/>
    <mergeCell ref="B10:E10"/>
    <mergeCell ref="F3:G3"/>
    <mergeCell ref="F4:G4"/>
    <mergeCell ref="F5:G5"/>
    <mergeCell ref="F6:G6"/>
    <mergeCell ref="F7:G7"/>
    <mergeCell ref="F8:G8"/>
    <mergeCell ref="B3:E3"/>
    <mergeCell ref="B4:E4"/>
    <mergeCell ref="B8:E8"/>
    <mergeCell ref="B9:E9"/>
    <mergeCell ref="B27:E27"/>
    <mergeCell ref="B28:E28"/>
    <mergeCell ref="F22:G22"/>
    <mergeCell ref="F23:G23"/>
    <mergeCell ref="F24:G24"/>
    <mergeCell ref="F28:G28"/>
    <mergeCell ref="B11:E11"/>
    <mergeCell ref="B12:E12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東北高等学校泉キャンパス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昇</dc:creator>
  <cp:keywords/>
  <dc:description/>
  <cp:lastModifiedBy>仙台市教育委員会</cp:lastModifiedBy>
  <cp:lastPrinted>2015-04-08T11:19:02Z</cp:lastPrinted>
  <dcterms:created xsi:type="dcterms:W3CDTF">2006-01-29T12:12:15Z</dcterms:created>
  <dcterms:modified xsi:type="dcterms:W3CDTF">2015-04-15T13:51:55Z</dcterms:modified>
  <cp:category/>
  <cp:version/>
  <cp:contentType/>
  <cp:contentStatus/>
</cp:coreProperties>
</file>