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16.MIKASA-J\Desktop\"/>
    </mc:Choice>
  </mc:AlternateContent>
  <bookViews>
    <workbookView xWindow="0" yWindow="0" windowWidth="20490" windowHeight="8310"/>
  </bookViews>
  <sheets>
    <sheet name="納付書(2019年)" sheetId="3" r:id="rId1"/>
    <sheet name="納付書(2020年度から）" sheetId="1" r:id="rId2"/>
    <sheet name="データ" sheetId="2" r:id="rId3"/>
  </sheets>
  <definedNames>
    <definedName name="高校">データ!$C$2:$C$17</definedName>
    <definedName name="小学生">データ!$A$2:$A$13</definedName>
    <definedName name="職場・一般">データ!$D$2:$D$9</definedName>
    <definedName name="中学校">データ!$B$2:$B$30</definedName>
    <definedName name="部門">データ!$A$1:$D$1</definedName>
    <definedName name="編成">データ!$F$2:$F$6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H21" i="3" s="1"/>
  <c r="F20" i="3" l="1"/>
  <c r="I20" i="3" s="1"/>
  <c r="I19" i="3"/>
  <c r="I18" i="3"/>
  <c r="G23" i="1" l="1"/>
  <c r="G21" i="1"/>
  <c r="G20" i="1"/>
  <c r="D18" i="1"/>
  <c r="G18" i="1" s="1"/>
  <c r="G17" i="1"/>
  <c r="G16" i="1"/>
  <c r="G15" i="1"/>
  <c r="G28" i="1" l="1"/>
  <c r="F29" i="1" s="1"/>
</calcChain>
</file>

<file path=xl/sharedStrings.xml><?xml version="1.0" encoding="utf-8"?>
<sst xmlns="http://schemas.openxmlformats.org/spreadsheetml/2006/main" count="183" uniqueCount="132">
  <si>
    <t>参加料・加盟者入場券代金納付書</t>
    <rPh sb="0" eb="3">
      <t>サンカリョウ</t>
    </rPh>
    <rPh sb="4" eb="6">
      <t>カメイ</t>
    </rPh>
    <rPh sb="6" eb="7">
      <t>シャ</t>
    </rPh>
    <rPh sb="7" eb="10">
      <t>ニュウジョウケン</t>
    </rPh>
    <rPh sb="10" eb="12">
      <t>ダイキン</t>
    </rPh>
    <rPh sb="12" eb="14">
      <t>ノウフ</t>
    </rPh>
    <rPh sb="14" eb="15">
      <t>ショ</t>
    </rPh>
    <phoneticPr fontId="2"/>
  </si>
  <si>
    <t>学校名</t>
    <rPh sb="0" eb="2">
      <t>ガッコウ</t>
    </rPh>
    <rPh sb="2" eb="3">
      <t>メイ</t>
    </rPh>
    <phoneticPr fontId="2"/>
  </si>
  <si>
    <t>部門</t>
    <rPh sb="0" eb="2">
      <t>ブモン</t>
    </rPh>
    <phoneticPr fontId="2"/>
  </si>
  <si>
    <t>深川市立深川小学校</t>
  </si>
  <si>
    <t>小学生</t>
    <rPh sb="0" eb="3">
      <t>ショウガクセイ</t>
    </rPh>
    <phoneticPr fontId="1"/>
  </si>
  <si>
    <t>妹背牛町立妹背牛中学校</t>
  </si>
  <si>
    <t>中学校</t>
    <rPh sb="0" eb="3">
      <t>チュウガッコウ</t>
    </rPh>
    <phoneticPr fontId="1"/>
  </si>
  <si>
    <t>秩父別町立秩父別中学校</t>
  </si>
  <si>
    <t>北竜町立北竜中学校</t>
  </si>
  <si>
    <t>沼田町立沼田中学校</t>
  </si>
  <si>
    <t>雨竜町立雨竜中学校</t>
  </si>
  <si>
    <t>深川市立深川中学校</t>
  </si>
  <si>
    <t>深川市立一已中学校</t>
  </si>
  <si>
    <t>北海道深川西高等学校</t>
  </si>
  <si>
    <t>高校</t>
    <rPh sb="0" eb="2">
      <t>コウコウ</t>
    </rPh>
    <phoneticPr fontId="1"/>
  </si>
  <si>
    <t>北海道深川東高等学校</t>
  </si>
  <si>
    <t>芦別市立芦別小学校</t>
  </si>
  <si>
    <t>滝川市立滝川第三小学校</t>
  </si>
  <si>
    <t>砂川市立砂川小学校</t>
  </si>
  <si>
    <t>奈井江町立奈井江中学校</t>
  </si>
  <si>
    <t>新十津川町立新十津川中学校</t>
  </si>
  <si>
    <t>芦別市立芦別中学校</t>
  </si>
  <si>
    <t>赤平市立赤平中学校</t>
  </si>
  <si>
    <t>滝川市立開西中学校</t>
  </si>
  <si>
    <t>滝川市立明苑中学校</t>
  </si>
  <si>
    <t>滝川市立江陵中学校</t>
  </si>
  <si>
    <t>滝川市立江部乙中学校</t>
  </si>
  <si>
    <t>砂川市立砂川中学校</t>
  </si>
  <si>
    <t>砂川市立石山中学校</t>
  </si>
  <si>
    <t>北海道芦別高等学校</t>
  </si>
  <si>
    <t>北海道滝川高等学校</t>
  </si>
  <si>
    <t>北海道滝川西高等学校</t>
  </si>
  <si>
    <t>北海道砂川高等学校</t>
  </si>
  <si>
    <t>北海道奈井江商業高等学校</t>
  </si>
  <si>
    <t>芦別市民吹奏楽団</t>
  </si>
  <si>
    <t>滝川吹奏楽団</t>
  </si>
  <si>
    <t>にしまち☆音楽隊</t>
    <rPh sb="5" eb="8">
      <t>オンガクタイ</t>
    </rPh>
    <phoneticPr fontId="1"/>
  </si>
  <si>
    <t>月形町立月形小学校</t>
  </si>
  <si>
    <t>岩見沢市立南小学校</t>
  </si>
  <si>
    <t>岩見沢市立第一小学校</t>
  </si>
  <si>
    <t>岩見沢市立栗沢小学校</t>
  </si>
  <si>
    <t>岩見沢市立北村小学校</t>
  </si>
  <si>
    <t>美唄市立中央小学校</t>
  </si>
  <si>
    <t>美唄市立東小学校</t>
  </si>
  <si>
    <t>三笠市立三笠小学校</t>
  </si>
  <si>
    <t>栗山町立栗山中学校</t>
  </si>
  <si>
    <t>長沼町立長沼中学校</t>
  </si>
  <si>
    <t>南幌町立南幌中学校</t>
  </si>
  <si>
    <t>月形町立月形中学校</t>
  </si>
  <si>
    <t>岩見沢市立東光中学校</t>
  </si>
  <si>
    <t>岩見沢市立光陵中学校</t>
  </si>
  <si>
    <t>岩見沢市立緑中学校</t>
  </si>
  <si>
    <t>岩見沢市立栗沢中学校</t>
  </si>
  <si>
    <t>岩見沢市立北村中学校</t>
  </si>
  <si>
    <t>美唄市立美唄中学校</t>
  </si>
  <si>
    <t>美唄市立東中学校</t>
  </si>
  <si>
    <t>三笠市立三笠中学校</t>
  </si>
  <si>
    <t>北海道栗山高等学校</t>
  </si>
  <si>
    <t>北海道長沼高等学校</t>
  </si>
  <si>
    <t>北海道岩見沢東高等学校</t>
  </si>
  <si>
    <t>北海道岩見沢西高等学校</t>
  </si>
  <si>
    <t>北海道岩見沢農業高等学校</t>
  </si>
  <si>
    <t>北海道岩見沢緑陵高等学校</t>
  </si>
  <si>
    <t>北海道美唄尚栄高等学校</t>
  </si>
  <si>
    <t>北海道美唄聖華高等学校</t>
  </si>
  <si>
    <t>北海道夕張高等学校</t>
  </si>
  <si>
    <t>美唄市役所音楽部</t>
  </si>
  <si>
    <t>岩見沢市民吹奏楽団</t>
  </si>
  <si>
    <t>WINDS･BAND  レルシア</t>
  </si>
  <si>
    <t>美唄市民吹奏楽団</t>
  </si>
  <si>
    <t>グリーン・ヒル吹奏楽団</t>
  </si>
  <si>
    <t>職場・一般</t>
    <rPh sb="0" eb="2">
      <t>ショクバ</t>
    </rPh>
    <rPh sb="3" eb="5">
      <t>イッパン</t>
    </rPh>
    <phoneticPr fontId="1"/>
  </si>
  <si>
    <t>Ａ編成</t>
  </si>
  <si>
    <t>Ａ編成</t>
    <rPh sb="1" eb="3">
      <t>ヘンセイ</t>
    </rPh>
    <phoneticPr fontId="2"/>
  </si>
  <si>
    <t>Ｂ編成</t>
  </si>
  <si>
    <t>Ｂ編成</t>
    <rPh sb="1" eb="3">
      <t>ヘンセイ</t>
    </rPh>
    <phoneticPr fontId="2"/>
  </si>
  <si>
    <t>Ｃ編成</t>
  </si>
  <si>
    <t>Ｃ編成</t>
    <rPh sb="1" eb="3">
      <t>ヘンセイ</t>
    </rPh>
    <phoneticPr fontId="2"/>
  </si>
  <si>
    <t>編成</t>
    <rPh sb="0" eb="2">
      <t>ヘンセイ</t>
    </rPh>
    <phoneticPr fontId="2"/>
  </si>
  <si>
    <t>小編成</t>
    <rPh sb="0" eb="3">
      <t>ショウヘンセイ</t>
    </rPh>
    <phoneticPr fontId="2"/>
  </si>
  <si>
    <t>編成</t>
    <rPh sb="0" eb="2">
      <t>ヘンセイ</t>
    </rPh>
    <phoneticPr fontId="1"/>
  </si>
  <si>
    <t>参加料</t>
    <rPh sb="0" eb="3">
      <t>サンカリョウ</t>
    </rPh>
    <phoneticPr fontId="2"/>
  </si>
  <si>
    <t>加盟者入場券</t>
    <rPh sb="0" eb="3">
      <t>カメイシャ</t>
    </rPh>
    <rPh sb="3" eb="6">
      <t>ニュウジョウケン</t>
    </rPh>
    <phoneticPr fontId="2"/>
  </si>
  <si>
    <t>小学生</t>
  </si>
  <si>
    <t>中学校</t>
  </si>
  <si>
    <t>高校</t>
    <rPh sb="0" eb="2">
      <t>コウコウ</t>
    </rPh>
    <phoneticPr fontId="2"/>
  </si>
  <si>
    <t>部門・編成毎参加料</t>
    <rPh sb="0" eb="2">
      <t>ブモン</t>
    </rPh>
    <rPh sb="3" eb="5">
      <t>ヘンセイ</t>
    </rPh>
    <rPh sb="5" eb="6">
      <t>ゴト</t>
    </rPh>
    <rPh sb="6" eb="9">
      <t>サンカリョウ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</si>
  <si>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</si>
  <si>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</si>
  <si>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</si>
  <si>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</si>
  <si>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</si>
  <si>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8/3(土)小学生、中Ｃ、高Ｂ、中Ａ</t>
    <rPh sb="4" eb="5">
      <t>ツチ</t>
    </rPh>
    <phoneticPr fontId="2"/>
  </si>
  <si>
    <t>8/4(日)中Ｂ、高Ｃ、職一小、高Ａ、職一</t>
    <rPh sb="4" eb="5">
      <t>ニチ</t>
    </rPh>
    <phoneticPr fontId="2"/>
  </si>
  <si>
    <t>貸出楽器</t>
    <rPh sb="0" eb="2">
      <t>カシダシ</t>
    </rPh>
    <rPh sb="2" eb="4">
      <t>ガッキ</t>
    </rPh>
    <phoneticPr fontId="2"/>
  </si>
  <si>
    <t>ピアノ</t>
    <phoneticPr fontId="2"/>
  </si>
  <si>
    <t>バスドラム</t>
    <phoneticPr fontId="2"/>
  </si>
  <si>
    <t>ピアノ椅子</t>
    <rPh sb="3" eb="5">
      <t>イス</t>
    </rPh>
    <phoneticPr fontId="2"/>
  </si>
  <si>
    <t>ヤマハ36インチ標準胴</t>
    <phoneticPr fontId="2"/>
  </si>
  <si>
    <t>ヤマハ40インチ標準胴</t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</si>
  <si>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</si>
  <si>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</si>
  <si>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楽器名</t>
    <rPh sb="0" eb="2">
      <t>ガッキ</t>
    </rPh>
    <rPh sb="2" eb="3">
      <t>メイ</t>
    </rPh>
    <phoneticPr fontId="2"/>
  </si>
  <si>
    <t>仕様</t>
    <rPh sb="0" eb="2">
      <t>シヨウ</t>
    </rPh>
    <phoneticPr fontId="2"/>
  </si>
  <si>
    <t>ティンパニ</t>
    <phoneticPr fontId="2"/>
  </si>
  <si>
    <t>（２脚まで貸出可）無料</t>
    <rPh sb="2" eb="3">
      <t>キャク</t>
    </rPh>
    <rPh sb="5" eb="7">
      <t>カシダシ</t>
    </rPh>
    <rPh sb="7" eb="8">
      <t>カ</t>
    </rPh>
    <rPh sb="9" eb="11">
      <t>ムリョウ</t>
    </rPh>
    <phoneticPr fontId="2"/>
  </si>
  <si>
    <t>32インチ（Ｄ～Ｂ♭）2台まで可</t>
    <rPh sb="12" eb="13">
      <t>ダイ</t>
    </rPh>
    <rPh sb="15" eb="16">
      <t>カ</t>
    </rPh>
    <phoneticPr fontId="2"/>
  </si>
  <si>
    <t>29インチ（Ｆ～Ｄ♭）2台まで可</t>
    <phoneticPr fontId="2"/>
  </si>
  <si>
    <t>26インチ（Ａ～Ｆ）2台まで可</t>
    <phoneticPr fontId="2"/>
  </si>
  <si>
    <t>23インチ（Ｃ～Ａ♭）2台まで可</t>
    <phoneticPr fontId="2"/>
  </si>
  <si>
    <t>貸出楽器使用料合計</t>
    <rPh sb="0" eb="2">
      <t>カシダシ</t>
    </rPh>
    <rPh sb="2" eb="4">
      <t>ガッキ</t>
    </rPh>
    <rPh sb="4" eb="7">
      <t>シヨウリョウ</t>
    </rPh>
    <rPh sb="7" eb="9">
      <t>ゴウケイ</t>
    </rPh>
    <phoneticPr fontId="2"/>
  </si>
  <si>
    <t>③</t>
    <phoneticPr fontId="2"/>
  </si>
  <si>
    <t>①＋②＋③</t>
    <phoneticPr fontId="2"/>
  </si>
  <si>
    <t>打楽器運搬補助人数（15名程度まで）</t>
    <rPh sb="0" eb="3">
      <t>ダガッキ</t>
    </rPh>
    <rPh sb="3" eb="5">
      <t>ウンパン</t>
    </rPh>
    <rPh sb="5" eb="7">
      <t>ホジョ</t>
    </rPh>
    <rPh sb="7" eb="9">
      <t>ニンズウ</t>
    </rPh>
    <rPh sb="12" eb="13">
      <t>メイ</t>
    </rPh>
    <rPh sb="13" eb="15">
      <t>テイド</t>
    </rPh>
    <phoneticPr fontId="2"/>
  </si>
  <si>
    <t>名</t>
    <rPh sb="0" eb="1">
      <t>メイ</t>
    </rPh>
    <phoneticPr fontId="2"/>
  </si>
  <si>
    <t>≪下記の現時点での予定人数をお知らせください≫</t>
    <rPh sb="1" eb="3">
      <t>カキ</t>
    </rPh>
    <rPh sb="4" eb="7">
      <t>ゲンジテン</t>
    </rPh>
    <rPh sb="9" eb="11">
      <t>ヨテイ</t>
    </rPh>
    <rPh sb="11" eb="13">
      <t>ニンズウ</t>
    </rPh>
    <rPh sb="15" eb="16">
      <t>シ</t>
    </rPh>
    <phoneticPr fontId="2"/>
  </si>
  <si>
    <t>３　加盟者入場券についての詳細は、別紙「吹奏楽コンクールに
　　関する連絡」でご確認ください。</t>
    <rPh sb="2" eb="5">
      <t>カメイシャ</t>
    </rPh>
    <rPh sb="5" eb="8">
      <t>ニュウジョウケン</t>
    </rPh>
    <rPh sb="13" eb="15">
      <t>ショウサイ</t>
    </rPh>
    <rPh sb="17" eb="19">
      <t>ベッシ</t>
    </rPh>
    <rPh sb="20" eb="23">
      <t>スイソウガク</t>
    </rPh>
    <rPh sb="32" eb="33">
      <t>カン</t>
    </rPh>
    <rPh sb="35" eb="37">
      <t>レンラク</t>
    </rPh>
    <rPh sb="40" eb="42">
      <t>カクニン</t>
    </rPh>
    <phoneticPr fontId="2"/>
  </si>
  <si>
    <t>●注意事項●</t>
    <rPh sb="1" eb="3">
      <t>チュウイ</t>
    </rPh>
    <rPh sb="3" eb="5">
      <t>ジコウ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</si>
  <si>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</si>
  <si>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</si>
  <si>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締切は、6月26日（水）厳守でお願いします。</t>
    <rPh sb="0" eb="2">
      <t>シメキリ</t>
    </rPh>
    <rPh sb="5" eb="6">
      <t>ガツ</t>
    </rPh>
    <rPh sb="8" eb="9">
      <t>ニチ</t>
    </rPh>
    <rPh sb="10" eb="11">
      <t>スイ</t>
    </rPh>
    <rPh sb="12" eb="14">
      <t>ゲンシュ</t>
    </rPh>
    <rPh sb="16" eb="17">
      <t>ネガ</t>
    </rPh>
    <phoneticPr fontId="2"/>
  </si>
  <si>
    <r>
      <t>１　この納付書は、</t>
    </r>
    <r>
      <rPr>
        <sz val="14"/>
        <color theme="1"/>
        <rFont val="ＭＳ ゴシック"/>
        <family val="3"/>
        <charset val="128"/>
      </rPr>
      <t>6月26日(水)</t>
    </r>
    <r>
      <rPr>
        <sz val="14"/>
        <color theme="1"/>
        <rFont val="ＭＳ 明朝"/>
        <family val="1"/>
        <charset val="128"/>
      </rPr>
      <t>まで事務局にＦＡＸして下さい。</t>
    </r>
    <rPh sb="4" eb="7">
      <t>ノウフショ</t>
    </rPh>
    <rPh sb="10" eb="11">
      <t>ガツ</t>
    </rPh>
    <rPh sb="13" eb="14">
      <t>ニチ</t>
    </rPh>
    <rPh sb="15" eb="16">
      <t>スイ</t>
    </rPh>
    <rPh sb="19" eb="22">
      <t>ジムキョク</t>
    </rPh>
    <rPh sb="28" eb="29">
      <t>クダ</t>
    </rPh>
    <phoneticPr fontId="2"/>
  </si>
  <si>
    <r>
      <t>２　納付書に記載の振込金額合計を</t>
    </r>
    <r>
      <rPr>
        <sz val="14"/>
        <color theme="1"/>
        <rFont val="ＭＳ ゴシック"/>
        <family val="3"/>
        <charset val="128"/>
      </rPr>
      <t>6月26日(水)まで</t>
    </r>
    <r>
      <rPr>
        <sz val="14"/>
        <color theme="1"/>
        <rFont val="ＭＳ 明朝"/>
        <family val="1"/>
        <charset val="128"/>
      </rPr>
      <t>に指定口座に
　　振り込んでください。</t>
    </r>
    <rPh sb="2" eb="5">
      <t>ノウフショ</t>
    </rPh>
    <rPh sb="6" eb="8">
      <t>キサイ</t>
    </rPh>
    <rPh sb="9" eb="11">
      <t>フリコミ</t>
    </rPh>
    <rPh sb="11" eb="13">
      <t>キンガク</t>
    </rPh>
    <rPh sb="13" eb="15">
      <t>ゴウケイ</t>
    </rPh>
    <rPh sb="17" eb="18">
      <t>ガツ</t>
    </rPh>
    <rPh sb="20" eb="21">
      <t>ニチ</t>
    </rPh>
    <rPh sb="22" eb="23">
      <t>スイ</t>
    </rPh>
    <rPh sb="27" eb="29">
      <t>シテイ</t>
    </rPh>
    <rPh sb="29" eb="31">
      <t>コウザ</t>
    </rPh>
    <rPh sb="35" eb="36">
      <t>フ</t>
    </rPh>
    <rPh sb="37" eb="38">
      <t>コ</t>
    </rPh>
    <phoneticPr fontId="2"/>
  </si>
  <si>
    <t>合　　計</t>
    <rPh sb="0" eb="1">
      <t>ア</t>
    </rPh>
    <rPh sb="3" eb="4">
      <t>ケイ</t>
    </rPh>
    <phoneticPr fontId="2"/>
  </si>
  <si>
    <t>①＋②</t>
    <phoneticPr fontId="2"/>
  </si>
  <si>
    <t>≪下記１～３について現時点での予定人数をお知らせください≫</t>
    <rPh sb="1" eb="3">
      <t>カキ</t>
    </rPh>
    <rPh sb="10" eb="13">
      <t>ゲンジテン</t>
    </rPh>
    <rPh sb="15" eb="17">
      <t>ヨテイ</t>
    </rPh>
    <rPh sb="17" eb="19">
      <t>ニンズウ</t>
    </rPh>
    <rPh sb="21" eb="22">
      <t>シ</t>
    </rPh>
    <phoneticPr fontId="2"/>
  </si>
  <si>
    <t>１　ピアノの借用希望</t>
    <rPh sb="6" eb="8">
      <t>シャクヨウ</t>
    </rPh>
    <rPh sb="8" eb="10">
      <t>キボウ</t>
    </rPh>
    <phoneticPr fontId="2"/>
  </si>
  <si>
    <t>２　ピアノ椅子の借用希望（2脚まで）</t>
    <rPh sb="5" eb="7">
      <t>イス</t>
    </rPh>
    <rPh sb="8" eb="10">
      <t>シャクヨウ</t>
    </rPh>
    <rPh sb="10" eb="12">
      <t>キボウ</t>
    </rPh>
    <rPh sb="14" eb="15">
      <t>キャク</t>
    </rPh>
    <phoneticPr fontId="2"/>
  </si>
  <si>
    <t>３　打楽器運搬補助人数（15名程度まで）</t>
    <rPh sb="2" eb="5">
      <t>ダガッキ</t>
    </rPh>
    <rPh sb="5" eb="7">
      <t>ウンパン</t>
    </rPh>
    <rPh sb="7" eb="9">
      <t>ホジョ</t>
    </rPh>
    <rPh sb="9" eb="11">
      <t>ニンズウ</t>
    </rPh>
    <rPh sb="14" eb="15">
      <t>メイ</t>
    </rPh>
    <rPh sb="15" eb="17">
      <t>テイド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</si>
  <si>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</si>
  <si>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令和元年</t>
    <phoneticPr fontId="2"/>
  </si>
  <si>
    <r>
      <t>【送信先】空知地区吹奏楽連盟事務局
　　　　　北海道滝川西高等学校
　　　　　事務局長　佐　藤　　　健　宛
　　　　　</t>
    </r>
    <r>
      <rPr>
        <sz val="11"/>
        <color theme="1"/>
        <rFont val="ＭＳ ゴシック"/>
        <family val="3"/>
        <charset val="128"/>
      </rPr>
      <t>ＦＡＸ０１２５－２４－７３４２</t>
    </r>
    <rPh sb="1" eb="3">
      <t>ソウシン</t>
    </rPh>
    <rPh sb="3" eb="4">
      <t>サキ</t>
    </rPh>
    <rPh sb="5" eb="7">
      <t>ソラチ</t>
    </rPh>
    <rPh sb="7" eb="9">
      <t>チク</t>
    </rPh>
    <rPh sb="9" eb="12">
      <t>スイソウガク</t>
    </rPh>
    <rPh sb="12" eb="14">
      <t>レンメイ</t>
    </rPh>
    <rPh sb="14" eb="17">
      <t>ジムキョク</t>
    </rPh>
    <rPh sb="23" eb="26">
      <t>ホッカイドウ</t>
    </rPh>
    <rPh sb="26" eb="28">
      <t>タキカワ</t>
    </rPh>
    <rPh sb="28" eb="29">
      <t>ニシ</t>
    </rPh>
    <rPh sb="29" eb="31">
      <t>コウトウ</t>
    </rPh>
    <rPh sb="31" eb="33">
      <t>ガッコウ</t>
    </rPh>
    <rPh sb="39" eb="42">
      <t>ジムキョク</t>
    </rPh>
    <rPh sb="42" eb="43">
      <t>チョウ</t>
    </rPh>
    <rPh sb="44" eb="45">
      <t>タスク</t>
    </rPh>
    <rPh sb="46" eb="47">
      <t>フジ</t>
    </rPh>
    <rPh sb="50" eb="51">
      <t>タケシ</t>
    </rPh>
    <rPh sb="52" eb="53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</si>
</sst>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#"/>
  </numFmts>
  <fonts count="1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HG創英角ｺﾞｼｯｸUB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 diagonalUp="1">
      <left style="medium">
        <color indexed="64"/>
      </left>
      <right/>
      <top style="hair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auto="1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7" xfId="0" applyBorder="1">
      <alignment vertical="center"/>
    </xf>
    <xf numFmtId="0" fontId="0" fillId="0" borderId="57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8" fontId="4" fillId="0" borderId="33" xfId="1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12" xfId="0" applyFont="1" applyFill="1" applyBorder="1" applyProtection="1">
      <alignment vertical="center"/>
      <protection locked="0"/>
    </xf>
    <xf numFmtId="0" fontId="9" fillId="2" borderId="13" xfId="0" applyFont="1" applyFill="1" applyBorder="1" applyProtection="1">
      <alignment vertical="center"/>
      <protection locked="0"/>
    </xf>
    <xf numFmtId="0" fontId="9" fillId="2" borderId="58" xfId="0" applyFont="1" applyFill="1" applyBorder="1" applyProtection="1">
      <alignment vertical="center"/>
      <protection locked="0"/>
    </xf>
    <xf numFmtId="0" fontId="9" fillId="2" borderId="53" xfId="0" applyFont="1" applyFill="1" applyBorder="1" applyProtection="1">
      <alignment vertical="center"/>
      <protection locked="0"/>
    </xf>
    <xf numFmtId="0" fontId="9" fillId="2" borderId="55" xfId="0" applyFont="1" applyFill="1" applyBorder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45" xfId="0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9" fillId="0" borderId="14" xfId="0" applyNumberFormat="1" applyFont="1" applyBorder="1">
      <alignment vertical="center"/>
    </xf>
    <xf numFmtId="0" fontId="10" fillId="2" borderId="7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8" fontId="4" fillId="0" borderId="37" xfId="1" applyFont="1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76" fontId="4" fillId="0" borderId="22" xfId="1" applyNumberFormat="1" applyFont="1" applyBorder="1">
      <alignment vertical="center"/>
    </xf>
    <xf numFmtId="176" fontId="4" fillId="0" borderId="55" xfId="1" applyNumberFormat="1" applyFont="1" applyBorder="1">
      <alignment vertical="center"/>
    </xf>
    <xf numFmtId="176" fontId="4" fillId="0" borderId="24" xfId="1" applyNumberFormat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1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4" xfId="0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38" fontId="4" fillId="0" borderId="22" xfId="1" applyFont="1" applyBorder="1">
      <alignment vertical="center"/>
    </xf>
    <xf numFmtId="38" fontId="4" fillId="0" borderId="52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8" fontId="4" fillId="0" borderId="2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58" xfId="1" applyFont="1" applyBorder="1" applyAlignment="1">
      <alignment horizontal="right" vertical="center"/>
    </xf>
    <xf numFmtId="38" fontId="4" fillId="0" borderId="23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38" fontId="4" fillId="0" borderId="58" xfId="1" applyFont="1" applyBorder="1">
      <alignment vertical="center"/>
    </xf>
    <xf numFmtId="38" fontId="4" fillId="0" borderId="24" xfId="1" applyFont="1" applyBorder="1">
      <alignment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4" fillId="0" borderId="55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9525</xdr:rowOff>
    </xdr:from>
    <xdr:to>
      <xdr:col>5</xdr:col>
      <xdr:colOff>114300</xdr:colOff>
      <xdr:row>6</xdr:row>
      <xdr:rowOff>123825</xdr:rowOff>
    </xdr:to>
    <xdr:grpSp>
      <xdr:nvGrpSpPr>
        <xdr:cNvPr id="6" name="グループ化 5"/>
        <xdr:cNvGrpSpPr/>
      </xdr:nvGrpSpPr>
      <xdr:grpSpPr>
        <a:xfrm>
          <a:off x="2085975" y="9525"/>
          <a:ext cx="2543175" cy="1143000"/>
          <a:chOff x="2324100" y="9525"/>
          <a:chExt cx="2543175" cy="1143000"/>
        </a:xfrm>
      </xdr:grpSpPr>
      <xdr:sp macro="" textlink="">
        <xdr:nvSpPr>
          <xdr:cNvPr id="2" name="AutoShape 7"/>
          <xdr:cNvSpPr>
            <a:spLocks noChangeArrowheads="1"/>
          </xdr:cNvSpPr>
        </xdr:nvSpPr>
        <xdr:spPr bwMode="auto">
          <a:xfrm>
            <a:off x="2324100" y="9525"/>
            <a:ext cx="2543175" cy="969885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>
              <a:lnSpc>
                <a:spcPts val="2000"/>
              </a:lnSpc>
              <a:spcAft>
                <a:spcPts val="0"/>
              </a:spcAft>
            </a:pP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2784050" y="218553"/>
            <a:ext cx="1610880" cy="933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400">
                <a:solidFill>
                  <a:schemeClr val="bg1"/>
                </a:solidFill>
              </a:rPr>
              <a:t>ＦＡＸ</a:t>
            </a:r>
            <a:endParaRPr kumimoji="1" lang="en-US" altLang="ja-JP" sz="2400">
              <a:solidFill>
                <a:schemeClr val="bg1"/>
              </a:solidFill>
            </a:endParaRPr>
          </a:p>
          <a:p>
            <a:pPr algn="ctr"/>
            <a:r>
              <a:rPr kumimoji="1" lang="en-US" altLang="ja-JP" sz="1600">
                <a:solidFill>
                  <a:schemeClr val="bg1"/>
                </a:solidFill>
                <a:latin typeface="+mn-ea"/>
                <a:ea typeface="+mn-ea"/>
              </a:rPr>
              <a:t>0125-24-7342</a:t>
            </a:r>
            <a:endParaRPr kumimoji="1" lang="ja-JP" altLang="en-US" sz="1600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0</xdr:rowOff>
    </xdr:from>
    <xdr:to>
      <xdr:col>2</xdr:col>
      <xdr:colOff>2266950</xdr:colOff>
      <xdr:row>4</xdr:row>
      <xdr:rowOff>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2400300" y="0"/>
          <a:ext cx="1981200" cy="68580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800" kern="100">
              <a:solidFill>
                <a:srgbClr val="FFFFFF"/>
              </a:solidFill>
              <a:effectLst/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ＦＡＸ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36"/>
  <sheetViews>
    <sheetView tabSelected="1" workbookViewId="0">
      <selection activeCell="I10" sqref="I10"/>
    </sheetView>
  </sheetViews>
  <sheetFormatPr defaultRowHeight="13.5" x14ac:dyDescent="0.15"/>
  <cols>
    <col min="1" max="1" width="13.875" bestFit="1" customWidth="1"/>
    <col min="2" max="2" width="13.875" customWidth="1"/>
    <col min="3" max="3" width="9.375" customWidth="1"/>
    <col min="4" max="4" width="9" customWidth="1"/>
    <col min="5" max="5" width="13.125" customWidth="1"/>
    <col min="6" max="6" width="7.125" customWidth="1"/>
    <col min="7" max="8" width="3.5" bestFit="1" customWidth="1"/>
    <col min="9" max="9" width="7.125" customWidth="1"/>
    <col min="10" max="10" width="3.5" bestFit="1" customWidth="1"/>
    <col min="11" max="11" width="4.375" customWidth="1"/>
  </cols>
  <sheetData>
    <row r="1" spans="1:15" x14ac:dyDescent="0.1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8" spans="1:15" ht="25.5" x14ac:dyDescent="0.15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"/>
      <c r="M8" s="3"/>
      <c r="N8" s="3"/>
      <c r="O8" s="3"/>
    </row>
    <row r="9" spans="1:15" ht="13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3"/>
      <c r="M9" s="3"/>
      <c r="N9" s="3"/>
      <c r="O9" s="3"/>
    </row>
    <row r="10" spans="1:15" ht="21" x14ac:dyDescent="0.15">
      <c r="A10" s="8"/>
      <c r="B10" s="8"/>
      <c r="C10" s="27"/>
      <c r="D10" s="27"/>
      <c r="E10" s="27" t="s">
        <v>130</v>
      </c>
      <c r="F10" s="77"/>
      <c r="G10" s="80" t="s">
        <v>118</v>
      </c>
      <c r="H10" s="80"/>
      <c r="I10" s="77"/>
      <c r="J10" s="28" t="s">
        <v>119</v>
      </c>
      <c r="L10" s="3"/>
      <c r="M10" s="3"/>
      <c r="N10" s="3"/>
      <c r="O10" s="3"/>
    </row>
    <row r="11" spans="1:15" ht="7.5" customHeight="1" thickBot="1" x14ac:dyDescent="0.2">
      <c r="A11" s="8"/>
      <c r="B11" s="8"/>
      <c r="C11" s="27"/>
      <c r="D11" s="27"/>
      <c r="E11" s="72"/>
      <c r="F11" s="73"/>
      <c r="G11" s="74"/>
      <c r="H11" s="74"/>
      <c r="I11" s="73"/>
      <c r="J11" s="74"/>
      <c r="K11" s="75"/>
      <c r="L11" s="3"/>
      <c r="M11" s="3"/>
      <c r="N11" s="3"/>
      <c r="O11" s="3"/>
    </row>
    <row r="12" spans="1:15" ht="40.5" customHeight="1" x14ac:dyDescent="0.15">
      <c r="A12" s="47" t="s">
        <v>2</v>
      </c>
      <c r="B12" s="54"/>
      <c r="C12" s="12"/>
      <c r="D12" s="67"/>
      <c r="E12" s="88" t="s">
        <v>131</v>
      </c>
      <c r="F12" s="89"/>
      <c r="G12" s="89"/>
      <c r="H12" s="89"/>
      <c r="I12" s="89"/>
      <c r="J12" s="89"/>
      <c r="K12" s="90"/>
    </row>
    <row r="13" spans="1:15" ht="32.25" customHeight="1" thickBot="1" x14ac:dyDescent="0.2">
      <c r="A13" s="94" t="s">
        <v>78</v>
      </c>
      <c r="B13" s="96"/>
      <c r="C13" s="71"/>
      <c r="D13" s="68"/>
      <c r="E13" s="91"/>
      <c r="F13" s="92"/>
      <c r="G13" s="92"/>
      <c r="H13" s="92"/>
      <c r="I13" s="92"/>
      <c r="J13" s="92"/>
      <c r="K13" s="93"/>
      <c r="L13" s="2"/>
      <c r="M13" s="2"/>
    </row>
    <row r="14" spans="1:15" ht="8.25" customHeight="1" thickBot="1" x14ac:dyDescent="0.2">
      <c r="A14" s="95"/>
      <c r="B14" s="97"/>
      <c r="C14" s="13"/>
      <c r="D14" s="14"/>
      <c r="E14" s="70"/>
      <c r="F14" s="70"/>
      <c r="G14" s="70"/>
      <c r="H14" s="69"/>
      <c r="I14" s="69"/>
      <c r="J14" s="69"/>
      <c r="K14" s="69"/>
      <c r="L14" s="2"/>
      <c r="M14" s="2"/>
    </row>
    <row r="15" spans="1:15" ht="40.5" customHeight="1" thickBot="1" x14ac:dyDescent="0.2">
      <c r="A15" s="49" t="s">
        <v>1</v>
      </c>
      <c r="B15" s="81"/>
      <c r="C15" s="82"/>
      <c r="D15" s="82"/>
      <c r="E15" s="82"/>
      <c r="F15" s="82"/>
      <c r="G15" s="83"/>
      <c r="H15" s="2"/>
      <c r="I15" s="2"/>
      <c r="J15" s="2"/>
      <c r="K15" s="2"/>
      <c r="L15" s="2"/>
      <c r="M15" s="2"/>
    </row>
    <row r="16" spans="1:15" ht="40.5" customHeight="1" thickBot="1" x14ac:dyDescent="0.2"/>
    <row r="17" spans="1:11" ht="40.5" customHeight="1" x14ac:dyDescent="0.15">
      <c r="A17" s="50" t="s">
        <v>81</v>
      </c>
      <c r="B17" s="84" t="s">
        <v>86</v>
      </c>
      <c r="C17" s="85"/>
      <c r="D17" s="85"/>
      <c r="E17" s="85"/>
      <c r="F17" s="85"/>
      <c r="G17" s="86"/>
      <c r="H17" s="29" t="s">
        <v>89</v>
      </c>
      <c r="I17" s="87" t="str">
        <f>IFERROR(INDEX(データ!$I$2:$N$5,MATCH('納付書(2019年)'!B12,データ!$H$2:$H$5,0),IF(AND(B12="小学生",B13=""),1,IF(AND(B12="職場・一般",B13=""),5,MATCH($B$13,データ!$I$1:$N$1,0)))),"")</f>
        <v/>
      </c>
      <c r="J17" s="87"/>
      <c r="K17" s="30" t="s">
        <v>88</v>
      </c>
    </row>
    <row r="18" spans="1:11" ht="40.5" customHeight="1" x14ac:dyDescent="0.15">
      <c r="A18" s="101" t="s">
        <v>82</v>
      </c>
      <c r="B18" s="114" t="s">
        <v>92</v>
      </c>
      <c r="C18" s="115"/>
      <c r="D18" s="115"/>
      <c r="E18" s="116"/>
      <c r="F18" s="57"/>
      <c r="G18" s="17" t="s">
        <v>87</v>
      </c>
      <c r="H18" s="43"/>
      <c r="I18" s="104">
        <f>F18*500</f>
        <v>0</v>
      </c>
      <c r="J18" s="104"/>
      <c r="K18" s="31" t="s">
        <v>88</v>
      </c>
    </row>
    <row r="19" spans="1:11" ht="40.5" customHeight="1" x14ac:dyDescent="0.15">
      <c r="A19" s="102"/>
      <c r="B19" s="117" t="s">
        <v>93</v>
      </c>
      <c r="C19" s="118"/>
      <c r="D19" s="118"/>
      <c r="E19" s="119"/>
      <c r="F19" s="58"/>
      <c r="G19" s="20" t="s">
        <v>87</v>
      </c>
      <c r="H19" s="44"/>
      <c r="I19" s="105">
        <f t="shared" ref="I19:I20" si="0">F19*500</f>
        <v>0</v>
      </c>
      <c r="J19" s="105"/>
      <c r="K19" s="40" t="s">
        <v>88</v>
      </c>
    </row>
    <row r="20" spans="1:11" ht="40.5" customHeight="1" thickBot="1" x14ac:dyDescent="0.2">
      <c r="A20" s="103"/>
      <c r="B20" s="120" t="s">
        <v>123</v>
      </c>
      <c r="C20" s="121"/>
      <c r="D20" s="121"/>
      <c r="E20" s="122"/>
      <c r="F20" s="76">
        <f>SUM(F18:F19)</f>
        <v>0</v>
      </c>
      <c r="G20" s="52" t="s">
        <v>87</v>
      </c>
      <c r="H20" s="33" t="s">
        <v>90</v>
      </c>
      <c r="I20" s="106">
        <f t="shared" si="0"/>
        <v>0</v>
      </c>
      <c r="J20" s="106"/>
      <c r="K20" s="34" t="s">
        <v>88</v>
      </c>
    </row>
    <row r="21" spans="1:11" ht="40.5" customHeight="1" thickBot="1" x14ac:dyDescent="0.2">
      <c r="A21" s="51" t="s">
        <v>91</v>
      </c>
      <c r="B21" s="107" t="s">
        <v>124</v>
      </c>
      <c r="C21" s="108"/>
      <c r="D21" s="108"/>
      <c r="E21" s="108"/>
      <c r="F21" s="108"/>
      <c r="G21" s="109"/>
      <c r="H21" s="110" t="str">
        <f>IFERROR(I17+I20,"")</f>
        <v/>
      </c>
      <c r="I21" s="111"/>
      <c r="J21" s="111"/>
      <c r="K21" s="46" t="s">
        <v>88</v>
      </c>
    </row>
    <row r="23" spans="1:11" ht="29.25" customHeight="1" x14ac:dyDescent="0.15">
      <c r="A23" s="112" t="s">
        <v>117</v>
      </c>
      <c r="B23" s="112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2.5" customHeight="1" x14ac:dyDescent="0.15">
      <c r="A24" s="98" t="s">
        <v>121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1" ht="43.5" customHeight="1" x14ac:dyDescent="0.15">
      <c r="A25" s="98" t="s">
        <v>122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 ht="43.5" customHeight="1" x14ac:dyDescent="0.15">
      <c r="A26" s="98" t="s">
        <v>116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18.75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8.75" x14ac:dyDescent="0.15">
      <c r="A28" s="113" t="s">
        <v>125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19.5" thickBot="1" x14ac:dyDescent="0.2">
      <c r="A29" s="25"/>
      <c r="B29" s="25"/>
      <c r="C29" s="25"/>
      <c r="D29" s="64"/>
      <c r="E29" s="64"/>
      <c r="F29" s="25"/>
      <c r="G29" s="25"/>
      <c r="H29" s="25"/>
      <c r="I29" s="25"/>
      <c r="J29" s="25"/>
      <c r="K29" s="25"/>
    </row>
    <row r="30" spans="1:11" ht="19.5" thickBot="1" x14ac:dyDescent="0.2">
      <c r="A30" s="127" t="s">
        <v>126</v>
      </c>
      <c r="B30" s="127"/>
      <c r="C30" s="127"/>
      <c r="D30" s="127"/>
      <c r="E30" s="127"/>
      <c r="F30" s="127"/>
      <c r="G30" s="127"/>
      <c r="H30" s="127"/>
      <c r="I30" s="99"/>
      <c r="J30" s="100"/>
      <c r="K30" s="62"/>
    </row>
    <row r="31" spans="1:11" ht="19.5" thickBot="1" x14ac:dyDescent="0.2">
      <c r="A31" s="62"/>
      <c r="B31" s="62"/>
      <c r="C31" s="62"/>
      <c r="D31" s="66"/>
      <c r="E31" s="66"/>
      <c r="F31" s="62"/>
      <c r="G31" s="62"/>
      <c r="H31" s="62"/>
      <c r="I31" s="62"/>
      <c r="J31" s="62"/>
      <c r="K31" s="62"/>
    </row>
    <row r="32" spans="1:11" ht="19.5" thickBot="1" x14ac:dyDescent="0.2">
      <c r="A32" s="123" t="s">
        <v>127</v>
      </c>
      <c r="B32" s="123"/>
      <c r="C32" s="123"/>
      <c r="D32" s="123"/>
      <c r="E32" s="123"/>
      <c r="F32" s="123"/>
      <c r="G32" s="123"/>
      <c r="H32" s="123"/>
      <c r="I32" s="99"/>
      <c r="J32" s="100"/>
      <c r="K32" s="62"/>
    </row>
    <row r="33" spans="1:11" ht="19.5" thickBot="1" x14ac:dyDescent="0.2">
      <c r="A33" s="63"/>
      <c r="B33" s="63"/>
      <c r="C33" s="63"/>
      <c r="D33" s="65"/>
      <c r="E33" s="65"/>
      <c r="F33" s="63"/>
      <c r="G33" s="63"/>
      <c r="H33" s="63"/>
      <c r="I33" s="62"/>
      <c r="J33" s="62"/>
      <c r="K33" s="62"/>
    </row>
    <row r="34" spans="1:11" ht="19.5" thickBot="1" x14ac:dyDescent="0.2">
      <c r="A34" s="123" t="s">
        <v>128</v>
      </c>
      <c r="B34" s="123"/>
      <c r="C34" s="123"/>
      <c r="D34" s="123"/>
      <c r="E34" s="123"/>
      <c r="F34" s="123"/>
      <c r="G34" s="123"/>
      <c r="H34" s="123"/>
      <c r="I34" s="124"/>
      <c r="J34" s="125"/>
      <c r="K34" s="53" t="s">
        <v>114</v>
      </c>
    </row>
    <row r="35" spans="1:11" ht="14.25" thickBo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9.25" customHeight="1" x14ac:dyDescent="0.15">
      <c r="A36" s="126" t="s">
        <v>120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</sheetData>
  <sheetProtection sheet="1" objects="1" scenarios="1" selectLockedCells="1"/>
  <dataConsolidate/>
  <mergeCells count="30">
    <mergeCell ref="A34:H34"/>
    <mergeCell ref="I34:J34"/>
    <mergeCell ref="A36:K36"/>
    <mergeCell ref="A30:H30"/>
    <mergeCell ref="A32:H32"/>
    <mergeCell ref="I32:J32"/>
    <mergeCell ref="A26:K26"/>
    <mergeCell ref="I30:J30"/>
    <mergeCell ref="A18:A20"/>
    <mergeCell ref="I18:J18"/>
    <mergeCell ref="I19:J19"/>
    <mergeCell ref="I20:J20"/>
    <mergeCell ref="B21:G21"/>
    <mergeCell ref="H21:J21"/>
    <mergeCell ref="A23:B23"/>
    <mergeCell ref="A24:K24"/>
    <mergeCell ref="A25:K25"/>
    <mergeCell ref="A28:K28"/>
    <mergeCell ref="B18:E18"/>
    <mergeCell ref="B19:E19"/>
    <mergeCell ref="B20:E20"/>
    <mergeCell ref="A1:K1"/>
    <mergeCell ref="A8:K8"/>
    <mergeCell ref="G10:H10"/>
    <mergeCell ref="B15:G15"/>
    <mergeCell ref="B17:G17"/>
    <mergeCell ref="I17:J17"/>
    <mergeCell ref="E12:K13"/>
    <mergeCell ref="A13:A14"/>
    <mergeCell ref="B13:B14"/>
  </mergeCells>
  <phoneticPr fontId="2"/>
  <dataValidations count="5">
    <dataValidation type="list" allowBlank="1" showInputMessage="1" showErrorMessage="1" sqref="B15">
      <formula1>INDIRECT(B12)</formula1>
    </dataValidation>
    <dataValidation type="list" allowBlank="1" showInputMessage="1" showErrorMessage="1" sqref="B13">
      <formula1>編成</formula1>
    </dataValidation>
    <dataValidation type="list" allowBlank="1" showInputMessage="1" showErrorMessage="1" sqref="B12">
      <formula1>部門</formula1>
    </dataValidation>
    <dataValidation type="list" allowBlank="1" showInputMessage="1" showErrorMessage="1" sqref="I30:J30">
      <formula1>"有,無"</formula1>
    </dataValidation>
    <dataValidation type="list" allowBlank="1" showInputMessage="1" showErrorMessage="1" sqref="I32:J32">
      <formula1>"有1脚,有2脚,無"</formula1>
    </dataValidation>
  </dataValidations>
  <pageMargins left="0.70866141732283472" right="0.70866141732283472" top="0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32" sqref="A32:I32"/>
    </sheetView>
  </sheetViews>
  <sheetFormatPr defaultRowHeight="13.5" x14ac:dyDescent="0.15"/>
  <cols>
    <col min="1" max="1" width="13.875" bestFit="1" customWidth="1"/>
    <col min="2" max="2" width="13.875" customWidth="1"/>
    <col min="3" max="3" width="32.25" customWidth="1"/>
    <col min="4" max="4" width="7.125" customWidth="1"/>
    <col min="5" max="6" width="3.5" bestFit="1" customWidth="1"/>
    <col min="7" max="7" width="7.125" customWidth="1"/>
    <col min="8" max="8" width="3.5" bestFit="1" customWidth="1"/>
    <col min="9" max="9" width="4.375" customWidth="1"/>
  </cols>
  <sheetData>
    <row r="1" spans="1:13" x14ac:dyDescent="0.15">
      <c r="A1" s="78"/>
      <c r="B1" s="78"/>
      <c r="C1" s="78"/>
      <c r="D1" s="78"/>
      <c r="E1" s="78"/>
      <c r="F1" s="78"/>
      <c r="G1" s="78"/>
      <c r="H1" s="78"/>
      <c r="I1" s="78"/>
    </row>
    <row r="8" spans="1:13" ht="25.5" x14ac:dyDescent="0.15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3"/>
      <c r="K8" s="3"/>
      <c r="L8" s="3"/>
      <c r="M8" s="3"/>
    </row>
    <row r="9" spans="1:13" ht="13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3"/>
      <c r="K9" s="3"/>
      <c r="L9" s="3"/>
      <c r="M9" s="3"/>
    </row>
    <row r="10" spans="1:13" ht="21.75" thickBot="1" x14ac:dyDescent="0.2">
      <c r="A10" s="8"/>
      <c r="B10" s="8"/>
      <c r="C10" s="27" t="s">
        <v>129</v>
      </c>
      <c r="D10" s="56">
        <v>5</v>
      </c>
      <c r="E10" s="80" t="s">
        <v>118</v>
      </c>
      <c r="F10" s="80"/>
      <c r="G10" s="56">
        <v>30</v>
      </c>
      <c r="H10" s="26" t="s">
        <v>119</v>
      </c>
      <c r="J10" s="3"/>
      <c r="K10" s="3"/>
      <c r="L10" s="3"/>
      <c r="M10" s="3"/>
    </row>
    <row r="11" spans="1:13" ht="24.75" customHeight="1" x14ac:dyDescent="0.15">
      <c r="A11" s="47" t="s">
        <v>2</v>
      </c>
      <c r="B11" s="54" t="s">
        <v>14</v>
      </c>
      <c r="C11" s="12"/>
      <c r="F11" s="1"/>
      <c r="G11" s="2"/>
      <c r="H11" s="2"/>
      <c r="I11" s="2"/>
    </row>
    <row r="12" spans="1:13" ht="24.75" customHeight="1" thickBot="1" x14ac:dyDescent="0.2">
      <c r="A12" s="48" t="s">
        <v>78</v>
      </c>
      <c r="B12" s="55" t="s">
        <v>73</v>
      </c>
      <c r="C12" s="13"/>
      <c r="D12" s="14"/>
      <c r="E12" s="14"/>
      <c r="F12" s="2"/>
      <c r="G12" s="2"/>
      <c r="H12" s="2"/>
      <c r="I12" s="2"/>
      <c r="J12" s="2"/>
      <c r="K12" s="2"/>
    </row>
    <row r="13" spans="1:13" ht="24.75" customHeight="1" thickBot="1" x14ac:dyDescent="0.2">
      <c r="A13" s="49" t="s">
        <v>1</v>
      </c>
      <c r="B13" s="81" t="s">
        <v>59</v>
      </c>
      <c r="C13" s="82"/>
      <c r="D13" s="82"/>
      <c r="E13" s="83"/>
      <c r="F13" s="2"/>
      <c r="G13" s="2"/>
      <c r="H13" s="2"/>
      <c r="I13" s="2"/>
      <c r="J13" s="2"/>
      <c r="K13" s="2"/>
    </row>
    <row r="14" spans="1:13" ht="24.75" customHeight="1" thickBot="1" x14ac:dyDescent="0.2"/>
    <row r="15" spans="1:13" ht="24.75" customHeight="1" x14ac:dyDescent="0.15">
      <c r="A15" s="50" t="s">
        <v>81</v>
      </c>
      <c r="B15" s="84" t="s">
        <v>86</v>
      </c>
      <c r="C15" s="85"/>
      <c r="D15" s="85"/>
      <c r="E15" s="86"/>
      <c r="F15" s="29" t="s">
        <v>89</v>
      </c>
      <c r="G15" s="87">
        <f>INDEX(データ!$I$2:$N$5,MATCH('納付書(2020年度から）'!B11,データ!$H$2:$H$5,0),IF(AND(B11="小学生",B12=""),1,IF(AND(B11="職場・一般",B12=""),5,MATCH($B$12,データ!$I$1:$N$1,0))))</f>
        <v>28000</v>
      </c>
      <c r="H15" s="87"/>
      <c r="I15" s="30" t="s">
        <v>88</v>
      </c>
    </row>
    <row r="16" spans="1:13" ht="24.75" customHeight="1" x14ac:dyDescent="0.15">
      <c r="A16" s="101" t="s">
        <v>82</v>
      </c>
      <c r="B16" s="156" t="s">
        <v>92</v>
      </c>
      <c r="C16" s="157"/>
      <c r="D16" s="57">
        <v>100</v>
      </c>
      <c r="E16" s="17" t="s">
        <v>87</v>
      </c>
      <c r="F16" s="43"/>
      <c r="G16" s="130">
        <f>D16*500</f>
        <v>50000</v>
      </c>
      <c r="H16" s="130"/>
      <c r="I16" s="31" t="s">
        <v>88</v>
      </c>
    </row>
    <row r="17" spans="1:9" ht="24.75" customHeight="1" x14ac:dyDescent="0.15">
      <c r="A17" s="102"/>
      <c r="B17" s="158" t="s">
        <v>93</v>
      </c>
      <c r="C17" s="159"/>
      <c r="D17" s="58">
        <v>100</v>
      </c>
      <c r="E17" s="20" t="s">
        <v>87</v>
      </c>
      <c r="F17" s="44"/>
      <c r="G17" s="162">
        <f t="shared" ref="G17:G18" si="0">D17*500</f>
        <v>50000</v>
      </c>
      <c r="H17" s="162"/>
      <c r="I17" s="32" t="s">
        <v>88</v>
      </c>
    </row>
    <row r="18" spans="1:9" ht="24.75" customHeight="1" x14ac:dyDescent="0.15">
      <c r="A18" s="103"/>
      <c r="B18" s="160" t="s">
        <v>123</v>
      </c>
      <c r="C18" s="161"/>
      <c r="D18" s="45">
        <f>SUM(D16:D17)</f>
        <v>200</v>
      </c>
      <c r="E18" s="21" t="s">
        <v>87</v>
      </c>
      <c r="F18" s="33" t="s">
        <v>90</v>
      </c>
      <c r="G18" s="150">
        <f t="shared" si="0"/>
        <v>100000</v>
      </c>
      <c r="H18" s="150"/>
      <c r="I18" s="34" t="s">
        <v>88</v>
      </c>
    </row>
    <row r="19" spans="1:9" ht="17.25" x14ac:dyDescent="0.15">
      <c r="A19" s="153" t="s">
        <v>94</v>
      </c>
      <c r="B19" s="10" t="s">
        <v>102</v>
      </c>
      <c r="C19" s="9" t="s">
        <v>103</v>
      </c>
      <c r="D19" s="141" t="s">
        <v>100</v>
      </c>
      <c r="E19" s="142"/>
      <c r="F19" s="35"/>
      <c r="G19" s="36"/>
      <c r="H19" s="36"/>
      <c r="I19" s="37"/>
    </row>
    <row r="20" spans="1:9" ht="24.75" customHeight="1" x14ac:dyDescent="0.15">
      <c r="A20" s="154"/>
      <c r="B20" s="16" t="s">
        <v>95</v>
      </c>
      <c r="C20" s="6"/>
      <c r="D20" s="59">
        <v>1</v>
      </c>
      <c r="E20" s="22" t="s">
        <v>101</v>
      </c>
      <c r="F20" s="38"/>
      <c r="G20" s="149">
        <f>D20*5000</f>
        <v>5000</v>
      </c>
      <c r="H20" s="149"/>
      <c r="I20" s="39" t="s">
        <v>88</v>
      </c>
    </row>
    <row r="21" spans="1:9" ht="24.75" customHeight="1" x14ac:dyDescent="0.15">
      <c r="A21" s="154"/>
      <c r="B21" s="151" t="s">
        <v>96</v>
      </c>
      <c r="C21" s="5" t="s">
        <v>98</v>
      </c>
      <c r="D21" s="60"/>
      <c r="E21" s="18" t="s">
        <v>101</v>
      </c>
      <c r="F21" s="132"/>
      <c r="G21" s="147">
        <f>IF(AND(D21="",D22=""),0,200)</f>
        <v>200</v>
      </c>
      <c r="H21" s="147"/>
      <c r="I21" s="135" t="s">
        <v>88</v>
      </c>
    </row>
    <row r="22" spans="1:9" ht="24.75" customHeight="1" x14ac:dyDescent="0.15">
      <c r="A22" s="154"/>
      <c r="B22" s="151"/>
      <c r="C22" s="5" t="s">
        <v>99</v>
      </c>
      <c r="D22" s="60">
        <v>1</v>
      </c>
      <c r="E22" s="18" t="s">
        <v>101</v>
      </c>
      <c r="F22" s="134"/>
      <c r="G22" s="148"/>
      <c r="H22" s="148"/>
      <c r="I22" s="137"/>
    </row>
    <row r="23" spans="1:9" ht="24.75" customHeight="1" x14ac:dyDescent="0.15">
      <c r="A23" s="154"/>
      <c r="B23" s="152" t="s">
        <v>104</v>
      </c>
      <c r="C23" s="5" t="s">
        <v>106</v>
      </c>
      <c r="D23" s="60">
        <v>1</v>
      </c>
      <c r="E23" s="18" t="s">
        <v>101</v>
      </c>
      <c r="F23" s="132"/>
      <c r="G23" s="144">
        <f>IF(AND(D23="",D24="",D25="",D26=""),0,500)</f>
        <v>500</v>
      </c>
      <c r="H23" s="144"/>
      <c r="I23" s="135" t="s">
        <v>88</v>
      </c>
    </row>
    <row r="24" spans="1:9" ht="24.75" customHeight="1" x14ac:dyDescent="0.15">
      <c r="A24" s="154"/>
      <c r="B24" s="152"/>
      <c r="C24" s="5" t="s">
        <v>107</v>
      </c>
      <c r="D24" s="60">
        <v>1</v>
      </c>
      <c r="E24" s="18" t="s">
        <v>101</v>
      </c>
      <c r="F24" s="133"/>
      <c r="G24" s="145"/>
      <c r="H24" s="145"/>
      <c r="I24" s="136"/>
    </row>
    <row r="25" spans="1:9" ht="24.75" customHeight="1" x14ac:dyDescent="0.15">
      <c r="A25" s="154"/>
      <c r="B25" s="152"/>
      <c r="C25" s="5" t="s">
        <v>108</v>
      </c>
      <c r="D25" s="60">
        <v>1</v>
      </c>
      <c r="E25" s="18" t="s">
        <v>101</v>
      </c>
      <c r="F25" s="133"/>
      <c r="G25" s="145"/>
      <c r="H25" s="145"/>
      <c r="I25" s="136"/>
    </row>
    <row r="26" spans="1:9" ht="24.75" customHeight="1" x14ac:dyDescent="0.15">
      <c r="A26" s="154"/>
      <c r="B26" s="152"/>
      <c r="C26" s="5" t="s">
        <v>109</v>
      </c>
      <c r="D26" s="60">
        <v>2</v>
      </c>
      <c r="E26" s="18" t="s">
        <v>101</v>
      </c>
      <c r="F26" s="134"/>
      <c r="G26" s="146"/>
      <c r="H26" s="146"/>
      <c r="I26" s="137"/>
    </row>
    <row r="27" spans="1:9" ht="24.75" customHeight="1" x14ac:dyDescent="0.15">
      <c r="A27" s="154"/>
      <c r="B27" s="15" t="s">
        <v>97</v>
      </c>
      <c r="C27" s="7" t="s">
        <v>105</v>
      </c>
      <c r="D27" s="61">
        <v>2</v>
      </c>
      <c r="E27" s="19" t="s">
        <v>101</v>
      </c>
      <c r="F27" s="138"/>
      <c r="G27" s="139"/>
      <c r="H27" s="139"/>
      <c r="I27" s="140"/>
    </row>
    <row r="28" spans="1:9" ht="24.75" customHeight="1" thickBot="1" x14ac:dyDescent="0.2">
      <c r="A28" s="155"/>
      <c r="B28" s="120" t="s">
        <v>110</v>
      </c>
      <c r="C28" s="121"/>
      <c r="D28" s="121"/>
      <c r="E28" s="143"/>
      <c r="F28" s="41" t="s">
        <v>111</v>
      </c>
      <c r="G28" s="131">
        <f>SUM(G20:G26)</f>
        <v>5700</v>
      </c>
      <c r="H28" s="131"/>
      <c r="I28" s="42" t="s">
        <v>88</v>
      </c>
    </row>
    <row r="29" spans="1:9" ht="31.5" customHeight="1" thickBot="1" x14ac:dyDescent="0.2">
      <c r="A29" s="51" t="s">
        <v>91</v>
      </c>
      <c r="B29" s="107" t="s">
        <v>112</v>
      </c>
      <c r="C29" s="108"/>
      <c r="D29" s="108"/>
      <c r="E29" s="109"/>
      <c r="F29" s="110">
        <f>G15+G18+G28</f>
        <v>133700</v>
      </c>
      <c r="G29" s="111"/>
      <c r="H29" s="111"/>
      <c r="I29" s="46" t="s">
        <v>88</v>
      </c>
    </row>
    <row r="31" spans="1:9" ht="29.25" customHeight="1" x14ac:dyDescent="0.15">
      <c r="A31" s="112" t="s">
        <v>117</v>
      </c>
      <c r="B31" s="112"/>
      <c r="C31" s="23"/>
      <c r="D31" s="23"/>
      <c r="E31" s="23"/>
      <c r="F31" s="23"/>
      <c r="G31" s="23"/>
      <c r="H31" s="23"/>
      <c r="I31" s="23"/>
    </row>
    <row r="32" spans="1:9" ht="22.5" customHeight="1" x14ac:dyDescent="0.15">
      <c r="A32" s="98" t="s">
        <v>121</v>
      </c>
      <c r="B32" s="98"/>
      <c r="C32" s="98"/>
      <c r="D32" s="98"/>
      <c r="E32" s="98"/>
      <c r="F32" s="98"/>
      <c r="G32" s="98"/>
      <c r="H32" s="98"/>
      <c r="I32" s="98"/>
    </row>
    <row r="33" spans="1:9" ht="43.5" customHeight="1" x14ac:dyDescent="0.15">
      <c r="A33" s="98" t="s">
        <v>122</v>
      </c>
      <c r="B33" s="98"/>
      <c r="C33" s="98"/>
      <c r="D33" s="98"/>
      <c r="E33" s="98"/>
      <c r="F33" s="98"/>
      <c r="G33" s="98"/>
      <c r="H33" s="98"/>
      <c r="I33" s="98"/>
    </row>
    <row r="34" spans="1:9" ht="43.5" customHeight="1" x14ac:dyDescent="0.15">
      <c r="A34" s="98" t="s">
        <v>116</v>
      </c>
      <c r="B34" s="98"/>
      <c r="C34" s="98"/>
      <c r="D34" s="98"/>
      <c r="E34" s="98"/>
      <c r="F34" s="98"/>
      <c r="G34" s="98"/>
      <c r="H34" s="98"/>
      <c r="I34" s="98"/>
    </row>
    <row r="35" spans="1:9" ht="18.75" x14ac:dyDescent="0.15">
      <c r="A35" s="24"/>
      <c r="B35" s="24"/>
      <c r="C35" s="24"/>
      <c r="D35" s="24"/>
      <c r="E35" s="24"/>
      <c r="F35" s="24"/>
      <c r="G35" s="24"/>
      <c r="H35" s="24"/>
      <c r="I35" s="24"/>
    </row>
    <row r="36" spans="1:9" ht="19.5" thickBot="1" x14ac:dyDescent="0.2">
      <c r="A36" s="113" t="s">
        <v>115</v>
      </c>
      <c r="B36" s="113"/>
      <c r="C36" s="113"/>
      <c r="D36" s="113"/>
      <c r="E36" s="113"/>
      <c r="F36" s="113"/>
      <c r="G36" s="113"/>
      <c r="H36" s="113"/>
      <c r="I36" s="113"/>
    </row>
    <row r="37" spans="1:9" ht="27" customHeight="1" thickBot="1" x14ac:dyDescent="0.2">
      <c r="A37" s="113" t="s">
        <v>113</v>
      </c>
      <c r="B37" s="113"/>
      <c r="C37" s="113"/>
      <c r="D37" s="113"/>
      <c r="E37" s="113"/>
      <c r="F37" s="113"/>
      <c r="G37" s="128">
        <v>1</v>
      </c>
      <c r="H37" s="129"/>
      <c r="I37" s="53" t="s">
        <v>114</v>
      </c>
    </row>
    <row r="38" spans="1:9" ht="14.25" thickBot="1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29.25" customHeight="1" x14ac:dyDescent="0.15">
      <c r="A39" s="126" t="s">
        <v>120</v>
      </c>
      <c r="B39" s="126"/>
      <c r="C39" s="126"/>
      <c r="D39" s="126"/>
      <c r="E39" s="126"/>
      <c r="F39" s="126"/>
      <c r="G39" s="126"/>
      <c r="H39" s="126"/>
      <c r="I39" s="126"/>
    </row>
  </sheetData>
  <sheetProtection sheet="1" objects="1" scenarios="1" selectLockedCells="1"/>
  <dataConsolidate/>
  <mergeCells count="37">
    <mergeCell ref="B17:C17"/>
    <mergeCell ref="B18:C18"/>
    <mergeCell ref="A8:I8"/>
    <mergeCell ref="G17:H17"/>
    <mergeCell ref="E10:F10"/>
    <mergeCell ref="A1:I1"/>
    <mergeCell ref="F27:I27"/>
    <mergeCell ref="D19:E19"/>
    <mergeCell ref="B28:E28"/>
    <mergeCell ref="G23:H26"/>
    <mergeCell ref="G21:H22"/>
    <mergeCell ref="G20:H20"/>
    <mergeCell ref="G18:H18"/>
    <mergeCell ref="B21:B22"/>
    <mergeCell ref="B23:B26"/>
    <mergeCell ref="A19:A28"/>
    <mergeCell ref="B15:E15"/>
    <mergeCell ref="B13:E13"/>
    <mergeCell ref="F21:F22"/>
    <mergeCell ref="I21:I22"/>
    <mergeCell ref="B16:C16"/>
    <mergeCell ref="A39:I39"/>
    <mergeCell ref="G37:H37"/>
    <mergeCell ref="F29:H29"/>
    <mergeCell ref="G16:H16"/>
    <mergeCell ref="G15:H15"/>
    <mergeCell ref="G28:H28"/>
    <mergeCell ref="A37:F37"/>
    <mergeCell ref="A31:B31"/>
    <mergeCell ref="A36:I36"/>
    <mergeCell ref="B29:E29"/>
    <mergeCell ref="A32:I32"/>
    <mergeCell ref="A33:I33"/>
    <mergeCell ref="A34:I34"/>
    <mergeCell ref="F23:F26"/>
    <mergeCell ref="I23:I26"/>
    <mergeCell ref="A16:A18"/>
  </mergeCells>
  <phoneticPr fontId="2"/>
  <dataValidations count="6">
    <dataValidation type="list" allowBlank="1" showInputMessage="1" showErrorMessage="1" sqref="B11:C11">
      <formula1>部門</formula1>
    </dataValidation>
    <dataValidation type="list" allowBlank="1" showInputMessage="1" showErrorMessage="1" sqref="F11 B12">
      <formula1>編成</formula1>
    </dataValidation>
    <dataValidation type="list" allowBlank="1" showInputMessage="1" showErrorMessage="1" sqref="B13">
      <formula1>INDIRECT(B11)</formula1>
    </dataValidation>
    <dataValidation type="list" allowBlank="1" showInputMessage="1" showErrorMessage="1" sqref="C12">
      <formula1>INDIRECT(C11)</formula1>
    </dataValidation>
    <dataValidation type="list" allowBlank="1" showInputMessage="1" showErrorMessage="1" sqref="D20 D21:D22">
      <formula1>"1"</formula1>
    </dataValidation>
    <dataValidation type="list" allowBlank="1" showInputMessage="1" showErrorMessage="1" sqref="D23:D27">
      <formula1>"1,2"</formula1>
    </dataValidation>
  </dataValidations>
  <pageMargins left="0.70866141732283472" right="0.70866141732283472" top="0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workbookViewId="0">
      <selection activeCell="H31" sqref="H31"/>
    </sheetView>
  </sheetViews>
  <sheetFormatPr defaultRowHeight="13.5" x14ac:dyDescent="0.15"/>
  <cols>
    <col min="1" max="1" width="25" bestFit="1" customWidth="1"/>
    <col min="2" max="2" width="29.375" bestFit="1" customWidth="1"/>
    <col min="3" max="3" width="27.25" bestFit="1" customWidth="1"/>
    <col min="4" max="4" width="25" bestFit="1" customWidth="1"/>
    <col min="5" max="5" width="2.25" customWidth="1"/>
    <col min="7" max="7" width="2" customWidth="1"/>
  </cols>
  <sheetData>
    <row r="1" spans="1:16" x14ac:dyDescent="0.15">
      <c r="A1" t="s">
        <v>4</v>
      </c>
      <c r="B1" t="s">
        <v>6</v>
      </c>
      <c r="C1" t="s">
        <v>14</v>
      </c>
      <c r="D1" t="s">
        <v>71</v>
      </c>
      <c r="F1" t="s">
        <v>80</v>
      </c>
      <c r="J1" t="s">
        <v>72</v>
      </c>
      <c r="K1" t="s">
        <v>74</v>
      </c>
      <c r="L1" t="s">
        <v>76</v>
      </c>
      <c r="N1" t="s">
        <v>79</v>
      </c>
    </row>
    <row r="2" spans="1:16" x14ac:dyDescent="0.15">
      <c r="A2" t="s">
        <v>3</v>
      </c>
      <c r="B2" t="s">
        <v>5</v>
      </c>
      <c r="C2" t="s">
        <v>13</v>
      </c>
      <c r="D2" t="s">
        <v>66</v>
      </c>
      <c r="H2" t="s">
        <v>83</v>
      </c>
      <c r="I2" s="4">
        <v>15000</v>
      </c>
      <c r="J2" s="4"/>
    </row>
    <row r="3" spans="1:16" x14ac:dyDescent="0.15">
      <c r="A3" t="s">
        <v>16</v>
      </c>
      <c r="B3" t="s">
        <v>7</v>
      </c>
      <c r="C3" t="s">
        <v>15</v>
      </c>
      <c r="D3" t="s">
        <v>34</v>
      </c>
      <c r="F3" t="s">
        <v>73</v>
      </c>
      <c r="H3" t="s">
        <v>84</v>
      </c>
      <c r="J3" s="4">
        <v>25000</v>
      </c>
      <c r="K3" s="4">
        <v>20000</v>
      </c>
      <c r="L3" s="4">
        <v>17000</v>
      </c>
      <c r="O3" s="4"/>
      <c r="P3" s="4"/>
    </row>
    <row r="4" spans="1:16" x14ac:dyDescent="0.15">
      <c r="A4" t="s">
        <v>17</v>
      </c>
      <c r="B4" t="s">
        <v>8</v>
      </c>
      <c r="C4" t="s">
        <v>29</v>
      </c>
      <c r="D4" t="s">
        <v>35</v>
      </c>
      <c r="F4" t="s">
        <v>75</v>
      </c>
      <c r="H4" t="s">
        <v>85</v>
      </c>
      <c r="J4" s="4">
        <v>28000</v>
      </c>
      <c r="K4" s="4">
        <v>22000</v>
      </c>
      <c r="L4" s="4">
        <v>19000</v>
      </c>
    </row>
    <row r="5" spans="1:16" x14ac:dyDescent="0.15">
      <c r="A5" t="s">
        <v>18</v>
      </c>
      <c r="B5" t="s">
        <v>9</v>
      </c>
      <c r="C5" t="s">
        <v>30</v>
      </c>
      <c r="D5" t="s">
        <v>36</v>
      </c>
      <c r="F5" t="s">
        <v>77</v>
      </c>
      <c r="H5" t="s">
        <v>71</v>
      </c>
      <c r="J5" s="4"/>
      <c r="M5" s="4">
        <v>30000</v>
      </c>
      <c r="N5" s="4">
        <v>23000</v>
      </c>
    </row>
    <row r="6" spans="1:16" x14ac:dyDescent="0.15">
      <c r="A6" t="s">
        <v>37</v>
      </c>
      <c r="B6" t="s">
        <v>10</v>
      </c>
      <c r="C6" t="s">
        <v>31</v>
      </c>
      <c r="D6" t="s">
        <v>67</v>
      </c>
      <c r="F6" t="s">
        <v>79</v>
      </c>
    </row>
    <row r="7" spans="1:16" x14ac:dyDescent="0.15">
      <c r="A7" t="s">
        <v>38</v>
      </c>
      <c r="B7" t="s">
        <v>11</v>
      </c>
      <c r="C7" t="s">
        <v>32</v>
      </c>
      <c r="D7" t="s">
        <v>68</v>
      </c>
    </row>
    <row r="8" spans="1:16" x14ac:dyDescent="0.15">
      <c r="A8" t="s">
        <v>39</v>
      </c>
      <c r="B8" t="s">
        <v>12</v>
      </c>
      <c r="C8" t="s">
        <v>33</v>
      </c>
      <c r="D8" t="s">
        <v>69</v>
      </c>
    </row>
    <row r="9" spans="1:16" x14ac:dyDescent="0.15">
      <c r="A9" t="s">
        <v>40</v>
      </c>
      <c r="B9" t="s">
        <v>19</v>
      </c>
      <c r="C9" t="s">
        <v>57</v>
      </c>
      <c r="D9" t="s">
        <v>70</v>
      </c>
    </row>
    <row r="10" spans="1:16" x14ac:dyDescent="0.15">
      <c r="A10" t="s">
        <v>41</v>
      </c>
      <c r="B10" t="s">
        <v>20</v>
      </c>
      <c r="C10" t="s">
        <v>58</v>
      </c>
      <c r="J10" s="4"/>
    </row>
    <row r="11" spans="1:16" x14ac:dyDescent="0.15">
      <c r="A11" t="s">
        <v>42</v>
      </c>
      <c r="B11" t="s">
        <v>21</v>
      </c>
      <c r="C11" t="s">
        <v>59</v>
      </c>
      <c r="J11" s="4"/>
    </row>
    <row r="12" spans="1:16" x14ac:dyDescent="0.15">
      <c r="A12" t="s">
        <v>43</v>
      </c>
      <c r="B12" t="s">
        <v>22</v>
      </c>
      <c r="C12" t="s">
        <v>60</v>
      </c>
      <c r="J12" s="4"/>
    </row>
    <row r="13" spans="1:16" x14ac:dyDescent="0.15">
      <c r="A13" t="s">
        <v>44</v>
      </c>
      <c r="B13" t="s">
        <v>23</v>
      </c>
      <c r="C13" t="s">
        <v>61</v>
      </c>
      <c r="J13" s="4"/>
    </row>
    <row r="14" spans="1:16" x14ac:dyDescent="0.15">
      <c r="B14" t="s">
        <v>24</v>
      </c>
      <c r="C14" t="s">
        <v>62</v>
      </c>
      <c r="J14" s="4"/>
    </row>
    <row r="15" spans="1:16" x14ac:dyDescent="0.15">
      <c r="B15" t="s">
        <v>25</v>
      </c>
      <c r="C15" t="s">
        <v>63</v>
      </c>
    </row>
    <row r="16" spans="1:16" x14ac:dyDescent="0.15">
      <c r="B16" t="s">
        <v>26</v>
      </c>
      <c r="C16" t="s">
        <v>64</v>
      </c>
    </row>
    <row r="17" spans="2:3" x14ac:dyDescent="0.15">
      <c r="B17" t="s">
        <v>27</v>
      </c>
      <c r="C17" t="s">
        <v>65</v>
      </c>
    </row>
    <row r="18" spans="2:3" x14ac:dyDescent="0.15">
      <c r="B18" t="s">
        <v>28</v>
      </c>
    </row>
    <row r="19" spans="2:3" x14ac:dyDescent="0.15">
      <c r="B19" t="s">
        <v>45</v>
      </c>
    </row>
    <row r="20" spans="2:3" x14ac:dyDescent="0.15">
      <c r="B20" t="s">
        <v>46</v>
      </c>
    </row>
    <row r="21" spans="2:3" x14ac:dyDescent="0.15">
      <c r="B21" t="s">
        <v>47</v>
      </c>
    </row>
    <row r="22" spans="2:3" x14ac:dyDescent="0.15">
      <c r="B22" t="s">
        <v>48</v>
      </c>
    </row>
    <row r="23" spans="2:3" x14ac:dyDescent="0.15">
      <c r="B23" t="s">
        <v>49</v>
      </c>
    </row>
    <row r="24" spans="2:3" x14ac:dyDescent="0.15">
      <c r="B24" t="s">
        <v>50</v>
      </c>
    </row>
    <row r="25" spans="2:3" x14ac:dyDescent="0.15">
      <c r="B25" t="s">
        <v>51</v>
      </c>
    </row>
    <row r="26" spans="2:3" x14ac:dyDescent="0.15">
      <c r="B26" t="s">
        <v>52</v>
      </c>
    </row>
    <row r="27" spans="2:3" x14ac:dyDescent="0.15">
      <c r="B27" t="s">
        <v>53</v>
      </c>
    </row>
    <row r="28" spans="2:3" x14ac:dyDescent="0.15">
      <c r="B28" t="s">
        <v>54</v>
      </c>
    </row>
    <row r="29" spans="2:3" x14ac:dyDescent="0.15">
      <c r="B29" t="s">
        <v>55</v>
      </c>
    </row>
    <row r="30" spans="2:3" x14ac:dyDescent="0.15">
      <c r="B30" t="s">
        <v>56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納付書(2019年)</vt:lpstr>
      <vt:lpstr>納付書(2020年度から）</vt:lpstr>
      <vt:lpstr>データ</vt:lpstr>
      <vt:lpstr>高校</vt:lpstr>
      <vt:lpstr>小学生</vt:lpstr>
      <vt:lpstr>職場・一般</vt:lpstr>
      <vt:lpstr>中学校</vt:lpstr>
      <vt:lpstr>部門</vt:lpstr>
      <vt:lpstr>編成</vt:lpstr>
    </vt:vector>
  </TitlesOfParts>
  <Company>北海道滝川西高等学校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健</dc:creator>
  <cp:lastModifiedBy>教員16</cp:lastModifiedBy>
  <cp:lastPrinted>2019-06-05T02:11:58Z</cp:lastPrinted>
  <dcterms:created xsi:type="dcterms:W3CDTF">2019-05-30T10:14:03Z</dcterms:created>
  <dcterms:modified xsi:type="dcterms:W3CDTF">2019-06-08T00:13:50Z</dcterms:modified>
</cp:coreProperties>
</file>